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отовые\"/>
    </mc:Choice>
  </mc:AlternateContent>
  <bookViews>
    <workbookView xWindow="0" yWindow="0" windowWidth="15360" windowHeight="7755" activeTab="2"/>
  </bookViews>
  <sheets>
    <sheet name="Пр. 1 17г" sheetId="4" r:id="rId1"/>
    <sheet name="Пр. 2" sheetId="10" r:id="rId2"/>
    <sheet name="Пр. 3" sheetId="12" r:id="rId3"/>
  </sheets>
  <definedNames>
    <definedName name="_xlnm._FilterDatabase" localSheetId="0" hidden="1">'Пр. 1 17г'!$A$9:$S$9</definedName>
    <definedName name="_xlnm._FilterDatabase" localSheetId="1" hidden="1">'Пр. 2'!$A$11:$R$26</definedName>
    <definedName name="_xlnm.Print_Titles" localSheetId="0">'Пр. 1 17г'!$9:$9</definedName>
    <definedName name="_xlnm.Print_Titles" localSheetId="1">'Пр. 2'!$11:$11</definedName>
    <definedName name="_xlnm.Print_Area" localSheetId="0">'Пр. 1 17г'!$A$1:$S$42</definedName>
    <definedName name="_xlnm.Print_Area" localSheetId="1">'Пр. 2'!$A$1:$R$26</definedName>
    <definedName name="_xlnm.Print_Area" localSheetId="2">'Пр. 3'!$A$1:$N$54</definedName>
    <definedName name="Перечень" localSheetId="1">#REF!</definedName>
    <definedName name="Перечень" localSheetId="2">#REF!</definedName>
    <definedName name="Перечень">#REF!</definedName>
    <definedName name="Перечень2" localSheetId="1">#REF!</definedName>
    <definedName name="Перечень2" localSheetId="2">#REF!</definedName>
    <definedName name="Перечень2">#REF!</definedName>
    <definedName name="Перечень3" localSheetId="1">#REF!</definedName>
    <definedName name="Перечень3" localSheetId="2">#REF!</definedName>
    <definedName name="Перечень3">#REF!</definedName>
  </definedNames>
  <calcPr calcId="162913"/>
</workbook>
</file>

<file path=xl/calcChain.xml><?xml version="1.0" encoding="utf-8"?>
<calcChain xmlns="http://schemas.openxmlformats.org/spreadsheetml/2006/main">
  <c r="S24" i="4" l="1"/>
  <c r="N54" i="12"/>
  <c r="I54" i="12"/>
  <c r="N53" i="12"/>
  <c r="I53" i="12"/>
  <c r="N52" i="12"/>
  <c r="I52" i="12"/>
  <c r="N51" i="12"/>
  <c r="I51" i="12"/>
  <c r="N50" i="12"/>
  <c r="I50" i="12"/>
  <c r="N49" i="12"/>
  <c r="I49" i="12"/>
  <c r="N48" i="12"/>
  <c r="I48" i="12"/>
  <c r="N47" i="12"/>
  <c r="I47" i="12"/>
  <c r="N46" i="12"/>
  <c r="I46" i="12"/>
  <c r="N45" i="12"/>
  <c r="I45" i="12"/>
  <c r="N44" i="12"/>
  <c r="I44" i="12"/>
  <c r="N43" i="12"/>
  <c r="I43" i="12"/>
  <c r="N42" i="12"/>
  <c r="I42" i="12"/>
  <c r="N41" i="12"/>
  <c r="I41" i="12"/>
  <c r="N40" i="12"/>
  <c r="I40" i="12"/>
  <c r="N39" i="12"/>
  <c r="I39" i="12"/>
  <c r="N32" i="12"/>
  <c r="I32" i="12"/>
  <c r="N31" i="12"/>
  <c r="I31" i="12"/>
  <c r="N30" i="12"/>
  <c r="I30" i="12"/>
  <c r="N29" i="12"/>
  <c r="I29" i="12"/>
  <c r="N28" i="12"/>
  <c r="I28" i="12"/>
  <c r="N27" i="12"/>
  <c r="I27" i="12"/>
  <c r="N26" i="12"/>
  <c r="I26" i="12"/>
  <c r="N25" i="12"/>
  <c r="I25" i="12"/>
  <c r="N24" i="12"/>
  <c r="I24" i="12"/>
  <c r="N23" i="12"/>
  <c r="I23" i="12"/>
  <c r="N22" i="12"/>
  <c r="I22" i="12"/>
  <c r="N21" i="12"/>
  <c r="I21" i="12"/>
  <c r="N20" i="12"/>
  <c r="I20" i="12"/>
  <c r="N19" i="12"/>
  <c r="I19" i="12"/>
  <c r="N18" i="12"/>
  <c r="I18" i="12"/>
  <c r="N17" i="12"/>
  <c r="I17" i="12"/>
  <c r="N16" i="12"/>
  <c r="I16" i="12"/>
  <c r="N15" i="12"/>
  <c r="I15" i="12"/>
  <c r="N14" i="12"/>
  <c r="I14" i="12"/>
  <c r="N13" i="12"/>
  <c r="I13" i="12"/>
  <c r="N12" i="12"/>
  <c r="I12" i="12"/>
  <c r="N11" i="12"/>
  <c r="I11" i="12"/>
  <c r="N10" i="12"/>
  <c r="I10" i="12"/>
  <c r="N9" i="12"/>
  <c r="I9" i="12"/>
  <c r="Q26" i="10"/>
  <c r="P26" i="10"/>
  <c r="O26" i="10"/>
  <c r="N26" i="10"/>
  <c r="J26" i="10"/>
  <c r="I26" i="10"/>
  <c r="H26" i="10"/>
  <c r="M25" i="10"/>
  <c r="M26" i="10" s="1"/>
  <c r="M24" i="10"/>
  <c r="Q22" i="10"/>
  <c r="P22" i="10"/>
  <c r="O22" i="10"/>
  <c r="N22" i="10"/>
  <c r="J22" i="10"/>
  <c r="I22" i="10"/>
  <c r="I12" i="10" s="1"/>
  <c r="H22" i="10"/>
  <c r="M21" i="10"/>
  <c r="M20" i="10"/>
  <c r="M19" i="10"/>
  <c r="M22" i="10" s="1"/>
  <c r="Q17" i="10"/>
  <c r="P17" i="10"/>
  <c r="P12" i="10" s="1"/>
  <c r="O17" i="10"/>
  <c r="N17" i="10"/>
  <c r="N12" i="10" s="1"/>
  <c r="J17" i="10"/>
  <c r="I17" i="10"/>
  <c r="H17" i="10"/>
  <c r="M16" i="10"/>
  <c r="M15" i="10"/>
  <c r="M14" i="10"/>
  <c r="M17" i="10" s="1"/>
  <c r="Q12" i="10"/>
  <c r="O12" i="10"/>
  <c r="K12" i="10"/>
  <c r="J12" i="10"/>
  <c r="H12" i="10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C23" i="4"/>
  <c r="C22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C20" i="4" s="1"/>
  <c r="E20" i="4"/>
  <c r="D20" i="4"/>
  <c r="C19" i="4"/>
  <c r="C18" i="4"/>
  <c r="C17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C15" i="4" s="1"/>
  <c r="E15" i="4"/>
  <c r="D15" i="4"/>
  <c r="C14" i="4"/>
  <c r="C13" i="4"/>
  <c r="C12" i="4"/>
  <c r="M12" i="10" l="1"/>
</calcChain>
</file>

<file path=xl/sharedStrings.xml><?xml version="1.0" encoding="utf-8"?>
<sst xmlns="http://schemas.openxmlformats.org/spreadsheetml/2006/main" count="202" uniqueCount="164">
  <si>
    <r>
      <rPr>
        <sz val="11"/>
        <color indexed="8"/>
        <rFont val="Times New Roman"/>
        <family val="1"/>
        <charset val="204"/>
      </rPr>
      <t xml:space="preserve">  № п/п</t>
    </r>
  </si>
  <si>
    <r>
      <rPr>
        <sz val="11"/>
        <color indexed="8"/>
        <rFont val="Times New Roman"/>
        <family val="1"/>
        <charset val="204"/>
      </rPr>
      <t>Күпфатирлы йортлар саны</t>
    </r>
  </si>
  <si>
    <r>
      <rPr>
        <sz val="11"/>
        <color indexed="8"/>
        <rFont val="Times New Roman"/>
        <family val="1"/>
        <charset val="204"/>
      </rPr>
      <t>Капиталь ремонт бәясе</t>
    </r>
  </si>
  <si>
    <r>
      <rPr>
        <sz val="11"/>
        <color indexed="8"/>
        <rFont val="Times New Roman"/>
        <family val="1"/>
        <charset val="204"/>
      </rPr>
      <t>I квартал</t>
    </r>
  </si>
  <si>
    <r>
      <rPr>
        <sz val="11"/>
        <color indexed="8"/>
        <rFont val="Times New Roman"/>
        <family val="1"/>
        <charset val="204"/>
      </rPr>
      <t>II квартал</t>
    </r>
  </si>
  <si>
    <r>
      <rPr>
        <sz val="11"/>
        <color indexed="8"/>
        <rFont val="Times New Roman"/>
        <family val="1"/>
        <charset val="204"/>
      </rPr>
      <t>III квартал</t>
    </r>
  </si>
  <si>
    <r>
      <rPr>
        <sz val="11"/>
        <color indexed="8"/>
        <rFont val="Times New Roman"/>
        <family val="1"/>
        <charset val="204"/>
      </rPr>
      <t>IV квартал</t>
    </r>
  </si>
  <si>
    <t>Агрызский муниципальный район</t>
  </si>
  <si>
    <t>Азнакаевский муниципальный район</t>
  </si>
  <si>
    <t>Аксубаевский муниципальный район</t>
  </si>
  <si>
    <t>Актанышский муниципальный район</t>
  </si>
  <si>
    <t>Алексеевский муниципальный район</t>
  </si>
  <si>
    <t>Альметьевский муниципальный район</t>
  </si>
  <si>
    <t>Апастовский муниципальный район</t>
  </si>
  <si>
    <t>Арский муниципальный район</t>
  </si>
  <si>
    <t>Бавлинский муниципальный район</t>
  </si>
  <si>
    <t>Балтасинский муниципальный район</t>
  </si>
  <si>
    <t>Бугульминский муниципальный район</t>
  </si>
  <si>
    <t>Буинский муниципальный район</t>
  </si>
  <si>
    <t>Верхнеуслонский муниципальный район</t>
  </si>
  <si>
    <t>Высокогорский муниципальный район</t>
  </si>
  <si>
    <t>Елабужский муниципальный район</t>
  </si>
  <si>
    <t>Заинский муниципальный район</t>
  </si>
  <si>
    <t>Зеленодольский муниципальный район</t>
  </si>
  <si>
    <t>Камско-Устьинский муниципальный район</t>
  </si>
  <si>
    <t>Кукморский муниципальный район</t>
  </si>
  <si>
    <t>Лаишевский муниципальный район</t>
  </si>
  <si>
    <t>Лениногорский муниципальный район</t>
  </si>
  <si>
    <r>
      <rPr>
        <sz val="12"/>
        <rFont val="Times New Roman"/>
        <family val="1"/>
        <charset val="204"/>
      </rPr>
      <t>Мамадыш муниципаль районы</t>
    </r>
  </si>
  <si>
    <t>Менделеевский муниципальный район</t>
  </si>
  <si>
    <t>Мензелинский муниципальный район</t>
  </si>
  <si>
    <t>Муслюмовский муниципальный район</t>
  </si>
  <si>
    <t>Нижнекамский муниципальный район</t>
  </si>
  <si>
    <t>Новошешминский муниципальный район</t>
  </si>
  <si>
    <t>Нурлатский муниципальный район</t>
  </si>
  <si>
    <t>Пестречинский муниципальный район</t>
  </si>
  <si>
    <t>Рыбно-Слободский муниципальный район</t>
  </si>
  <si>
    <t>Сабинский муниципальный район</t>
  </si>
  <si>
    <t>Сармановский муниципальный район</t>
  </si>
  <si>
    <t>Спасский муниципальный район</t>
  </si>
  <si>
    <t>Тетюшский муниципальный район</t>
  </si>
  <si>
    <t>Тукаевский муниципальный район</t>
  </si>
  <si>
    <t>Тюлячинский муниципальный район</t>
  </si>
  <si>
    <t>Чистопольский муниципальный район</t>
  </si>
  <si>
    <t>Ютазинский муниципальный район</t>
  </si>
  <si>
    <r>
      <rPr>
        <sz val="11"/>
        <color indexed="8"/>
        <rFont val="Times New Roman"/>
        <family val="1"/>
        <charset val="204"/>
      </rPr>
      <t>Күпфатирлы йортларның гомуми мәйданы*, кв.метр</t>
    </r>
  </si>
  <si>
    <r>
      <rPr>
        <b/>
        <sz val="12"/>
        <color indexed="8"/>
        <rFont val="Times New Roman"/>
        <family val="1"/>
        <charset val="204"/>
      </rPr>
      <t xml:space="preserve">Планлаштырылган күрсәткечләр </t>
    </r>
  </si>
  <si>
    <r>
      <rPr>
        <sz val="11"/>
        <color indexed="8"/>
        <rFont val="Times New Roman"/>
        <family val="1"/>
        <charset val="204"/>
      </rPr>
      <t>Муниципаль берәмлек исеме</t>
    </r>
  </si>
  <si>
    <t>г.Казань</t>
  </si>
  <si>
    <t>г.Набережные Челны</t>
  </si>
  <si>
    <t>Итого по субъекту</t>
  </si>
  <si>
    <r>
      <rPr>
        <sz val="11"/>
        <color indexed="8"/>
        <rFont val="Times New Roman"/>
        <family val="1"/>
        <charset val="204"/>
      </rPr>
      <t>Региональ программаны раслау датасына күпфатирлы йортларда теркәлгән халык саны</t>
    </r>
  </si>
  <si>
    <r>
      <rPr>
        <sz val="11"/>
        <color indexed="8"/>
        <rFont val="Times New Roman"/>
        <family val="1"/>
        <charset val="204"/>
      </rPr>
      <t>барлыгы</t>
    </r>
  </si>
  <si>
    <r>
      <rPr>
        <sz val="10"/>
        <rFont val="Times New Roman"/>
        <family val="1"/>
        <charset val="204"/>
      </rPr>
      <t>сум</t>
    </r>
  </si>
  <si>
    <r>
      <rPr>
        <sz val="10"/>
        <rFont val="Times New Roman"/>
        <family val="1"/>
        <charset val="204"/>
      </rPr>
      <t>кв.метр</t>
    </r>
  </si>
  <si>
    <r>
      <rPr>
        <sz val="10"/>
        <color rgb="FF000000"/>
        <rFont val="Times New Roman"/>
        <family val="1"/>
        <charset val="204"/>
      </rPr>
      <t>берәмлек</t>
    </r>
  </si>
  <si>
    <r>
      <rPr>
        <sz val="10"/>
        <color rgb="FF000000"/>
        <rFont val="Times New Roman"/>
        <family val="1"/>
        <charset val="204"/>
      </rPr>
      <t>күпфатирлы йортта подъездларны ремонтлау</t>
    </r>
  </si>
  <si>
    <r>
      <rPr>
        <sz val="10"/>
        <color theme="1"/>
        <rFont val="Times New Roman"/>
        <family val="1"/>
        <charset val="204"/>
      </rPr>
      <t xml:space="preserve"> Россия Федерациясе субъектының норматив хокукый акты белән билгеләнгән төрләре</t>
    </r>
  </si>
  <si>
    <r>
      <rPr>
        <sz val="10"/>
        <color theme="1"/>
        <rFont val="Times New Roman"/>
        <family val="1"/>
        <charset val="204"/>
      </rPr>
      <t>Россия Федерациясе Торак кодексының 166 ст. 1 өлешендә билгеләнгән төрләр</t>
    </r>
  </si>
  <si>
    <r>
      <rPr>
        <sz val="10"/>
        <color rgb="FF000000"/>
        <rFont val="Times New Roman"/>
        <family val="1"/>
        <charset val="204"/>
      </rPr>
      <t>Капиталь ремонт бәясе, БАРЛЫГЫ</t>
    </r>
  </si>
  <si>
    <r>
      <rPr>
        <sz val="10"/>
        <color rgb="FF000000"/>
        <rFont val="Times New Roman"/>
        <family val="1"/>
        <charset val="204"/>
      </rPr>
      <t>Күпфатирлы йорт адресы</t>
    </r>
  </si>
  <si>
    <r>
      <rPr>
        <sz val="10"/>
        <color rgb="FF000000"/>
        <rFont val="Times New Roman"/>
        <family val="1"/>
        <charset val="204"/>
      </rPr>
      <t>№ п\п</t>
    </r>
  </si>
  <si>
    <r>
      <rPr>
        <sz val="10"/>
        <rFont val="Times New Roman"/>
        <family val="1"/>
        <charset val="204"/>
      </rPr>
      <t>№ п/п</t>
    </r>
  </si>
  <si>
    <r>
      <rPr>
        <sz val="10"/>
        <rFont val="Times New Roman"/>
        <family val="1"/>
        <charset val="204"/>
      </rPr>
      <t>КФЙ адресы*</t>
    </r>
  </si>
  <si>
    <r>
      <rPr>
        <sz val="10"/>
        <rFont val="Times New Roman"/>
        <family val="1"/>
        <charset val="204"/>
      </rPr>
      <t>Ел</t>
    </r>
  </si>
  <si>
    <r>
      <rPr>
        <sz val="10"/>
        <rFont val="Times New Roman"/>
        <family val="1"/>
        <charset val="204"/>
      </rPr>
      <t>Стена материалы</t>
    </r>
  </si>
  <si>
    <r>
      <rPr>
        <sz val="10"/>
        <rFont val="Times New Roman"/>
        <family val="1"/>
        <charset val="204"/>
      </rPr>
      <t>Кат саны</t>
    </r>
  </si>
  <si>
    <r>
      <rPr>
        <sz val="10"/>
        <rFont val="Times New Roman"/>
        <family val="1"/>
        <charset val="204"/>
      </rPr>
      <t>Подъезд саны</t>
    </r>
  </si>
  <si>
    <r>
      <rPr>
        <sz val="10"/>
        <rFont val="Times New Roman"/>
        <family val="1"/>
        <charset val="204"/>
      </rPr>
      <t>Гомуми мәйдан
 КФЙ, барлыгы</t>
    </r>
  </si>
  <si>
    <r>
      <rPr>
        <sz val="10"/>
        <rFont val="Times New Roman"/>
        <family val="1"/>
        <charset val="204"/>
      </rPr>
      <t>Күпфатирлы йорт биналарының мәйданы</t>
    </r>
  </si>
  <si>
    <r>
      <rPr>
        <sz val="10"/>
        <rFont val="Times New Roman"/>
        <family val="1"/>
        <charset val="204"/>
      </rPr>
      <t>Региональ программаны раслау датасына КФЙ ларда теркәлгән халык саны</t>
    </r>
  </si>
  <si>
    <r>
      <rPr>
        <sz val="10"/>
        <rFont val="Times New Roman"/>
        <family val="1"/>
        <charset val="204"/>
      </rPr>
      <t>Ремонт төре</t>
    </r>
  </si>
  <si>
    <r>
      <rPr>
        <sz val="10"/>
        <rFont val="Times New Roman"/>
        <family val="1"/>
        <charset val="204"/>
      </rPr>
      <t>Торак-коммуналь хуҗалыкны үзгәртүгә ярдәм итү фонды программасы буенча капиталь ремонт бәясе</t>
    </r>
  </si>
  <si>
    <r>
      <rPr>
        <sz val="10"/>
        <rFont val="Times New Roman"/>
        <family val="1"/>
        <charset val="204"/>
      </rPr>
      <t>Эшләрне төгәлләүнең план датасы</t>
    </r>
  </si>
  <si>
    <r>
      <rPr>
        <sz val="10"/>
        <rFont val="Times New Roman"/>
        <family val="1"/>
        <charset val="204"/>
      </rPr>
      <t>файдалануга кертү</t>
    </r>
  </si>
  <si>
    <r>
      <rPr>
        <sz val="10"/>
        <rFont val="Times New Roman"/>
        <family val="1"/>
        <charset val="204"/>
      </rPr>
      <t>соңгы капиталь ремонтны тәмамлау</t>
    </r>
  </si>
  <si>
    <r>
      <rPr>
        <sz val="10"/>
        <rFont val="Times New Roman"/>
        <family val="1"/>
        <charset val="204"/>
      </rPr>
      <t>шул исәптән гражданнар милкендәге торак урыннар</t>
    </r>
  </si>
  <si>
    <r>
      <rPr>
        <sz val="10"/>
        <rFont val="Times New Roman"/>
        <family val="1"/>
        <charset val="204"/>
      </rPr>
      <t>барлыгы</t>
    </r>
  </si>
  <si>
    <r>
      <rPr>
        <sz val="10"/>
        <rFont val="Times New Roman"/>
        <family val="1"/>
        <charset val="204"/>
      </rPr>
      <t>шул исәптән:</t>
    </r>
  </si>
  <si>
    <r>
      <rPr>
        <sz val="10"/>
        <rFont val="Times New Roman"/>
        <family val="1"/>
        <charset val="204"/>
      </rPr>
      <t>торак-коммуналь хуҗалыкны үзгәртүгә ярдәм итү фонды акчалары исәбеннән</t>
    </r>
  </si>
  <si>
    <r>
      <rPr>
        <sz val="10"/>
        <rFont val="Times New Roman"/>
        <family val="1"/>
        <charset val="204"/>
      </rPr>
      <t>Россия Федерациясе субъекты бюджеты акчалары исәбеннән</t>
    </r>
  </si>
  <si>
    <r>
      <rPr>
        <sz val="10"/>
        <rFont val="Times New Roman"/>
        <family val="1"/>
        <charset val="204"/>
      </rPr>
      <t>җирле бюджет акчалары исәбеннән</t>
    </r>
  </si>
  <si>
    <r>
      <rPr>
        <sz val="10"/>
        <rFont val="Times New Roman"/>
        <family val="1"/>
        <charset val="204"/>
      </rPr>
      <t>ТСЖ**, башка кооперативлар яки күпфатирлы йорттагы урыннар милекчеләре хисабына</t>
    </r>
  </si>
  <si>
    <r>
      <rPr>
        <sz val="10"/>
        <rFont val="Times New Roman"/>
        <family val="1"/>
        <charset val="204"/>
      </rPr>
      <t>кеше</t>
    </r>
  </si>
  <si>
    <r>
      <rPr>
        <sz val="10"/>
        <color rgb="FF000000"/>
        <rFont val="Times New Roman"/>
        <family val="1"/>
        <charset val="204"/>
      </rPr>
      <t>йорт эчендәге инженерлык системаларын ремонтлау, барлыгы</t>
    </r>
  </si>
  <si>
    <r>
      <rPr>
        <sz val="10"/>
        <color indexed="8"/>
        <rFont val="Times New Roman"/>
        <family val="1"/>
        <charset val="204"/>
      </rPr>
      <t xml:space="preserve"> метр</t>
    </r>
  </si>
  <si>
    <r>
      <rPr>
        <sz val="10"/>
        <color indexed="8"/>
        <rFont val="Times New Roman"/>
        <family val="1"/>
        <charset val="204"/>
      </rPr>
      <t>салкын су белән тәэмин итүнең йорт эчендәге инженерлык системаларын ремонтлау</t>
    </r>
  </si>
  <si>
    <r>
      <rPr>
        <sz val="10"/>
        <color rgb="FF000000"/>
        <rFont val="Times New Roman"/>
        <family val="1"/>
        <charset val="204"/>
      </rPr>
      <t>коллектив (гомумйорт) исәпләү приборларын һәм идарә итү һәм җайга салу приборларын урнаштыру яисә алмаштыру</t>
    </r>
  </si>
  <si>
    <r>
      <rPr>
        <sz val="10"/>
        <color indexed="8"/>
        <rFont val="Times New Roman"/>
        <family val="1"/>
        <charset val="204"/>
      </rPr>
      <t>электр энергиясен исәпкә алу приборларын урнаштыру</t>
    </r>
  </si>
  <si>
    <r>
      <rPr>
        <sz val="10"/>
        <color rgb="FF000000"/>
        <rFont val="Times New Roman"/>
        <family val="1"/>
        <charset val="204"/>
      </rPr>
      <t>проект документациясен эшләү һәм  дәүләт экспертизасын  уздыру</t>
    </r>
  </si>
  <si>
    <r>
      <rPr>
        <sz val="10"/>
        <color rgb="FF000000"/>
        <rFont val="Times New Roman"/>
        <family val="1"/>
        <charset val="204"/>
      </rPr>
      <t>төзелеш контролен гамәлгә ашыру</t>
    </r>
  </si>
  <si>
    <r>
      <rPr>
        <sz val="10"/>
        <color rgb="FF000000"/>
        <rFont val="Times New Roman"/>
        <family val="1"/>
        <charset val="204"/>
      </rPr>
      <t>түбәне ремонтлау</t>
    </r>
  </si>
  <si>
    <r>
      <rPr>
        <sz val="10"/>
        <color rgb="FF000000"/>
        <rFont val="Times New Roman"/>
        <family val="1"/>
        <charset val="204"/>
      </rPr>
      <t xml:space="preserve">фасадны ремонтлау </t>
    </r>
  </si>
  <si>
    <r>
      <rPr>
        <sz val="10"/>
        <color indexed="8"/>
        <rFont val="Times New Roman"/>
        <family val="1"/>
        <charset val="204"/>
      </rPr>
      <t>йорт эчендәге электр белән тәэмин итү инженерлык системаларын ремонтлау</t>
    </r>
  </si>
  <si>
    <r>
      <rPr>
        <sz val="11"/>
        <color indexed="8"/>
        <rFont val="Times New Roman"/>
        <family val="1"/>
        <charset val="204"/>
      </rPr>
      <t>Барлыгы</t>
    </r>
  </si>
  <si>
    <r>
      <rPr>
        <b/>
        <sz val="12"/>
        <color rgb="FF000000"/>
        <rFont val="Times New Roman"/>
        <family val="1"/>
        <charset val="204"/>
      </rPr>
      <t xml:space="preserve"> Мамадыш муниципаль районы буенча барлыгы</t>
    </r>
  </si>
  <si>
    <r>
      <rPr>
        <b/>
        <sz val="11"/>
        <rFont val="Times New Roman"/>
        <family val="1"/>
        <charset val="204"/>
      </rPr>
      <t>2021 ел</t>
    </r>
  </si>
  <si>
    <r>
      <rPr>
        <b/>
        <sz val="11"/>
        <rFont val="Times New Roman"/>
        <family val="1"/>
        <charset val="204"/>
      </rPr>
      <t>2022 ел</t>
    </r>
  </si>
  <si>
    <r>
      <rPr>
        <b/>
        <sz val="12"/>
        <color theme="1"/>
        <rFont val="Times New Roman"/>
        <family val="1"/>
        <charset val="204"/>
      </rPr>
      <t xml:space="preserve">2020 елда район буенча барлыгы </t>
    </r>
  </si>
  <si>
    <r>
      <rPr>
        <b/>
        <sz val="12"/>
        <color theme="1"/>
        <rFont val="Times New Roman"/>
        <family val="1"/>
        <charset val="204"/>
      </rPr>
      <t>Район буенча эш 2021 елда барлыгы</t>
    </r>
  </si>
  <si>
    <r>
      <rPr>
        <b/>
        <sz val="12"/>
        <color theme="1"/>
        <rFont val="Times New Roman"/>
        <family val="1"/>
        <charset val="204"/>
      </rPr>
      <t xml:space="preserve"> 2022 елда район буенча барлыгы</t>
    </r>
  </si>
  <si>
    <r>
      <rPr>
        <b/>
        <sz val="12"/>
        <rFont val="Times New Roman"/>
        <family val="1"/>
        <charset val="204"/>
      </rPr>
      <t xml:space="preserve">Район буенча эш 2021 елда барлыгы </t>
    </r>
  </si>
  <si>
    <r>
      <rPr>
        <b/>
        <sz val="12"/>
        <rFont val="Times New Roman"/>
        <family val="1"/>
        <charset val="204"/>
      </rPr>
      <t xml:space="preserve"> 2022 елда район буенча барлыгы </t>
    </r>
  </si>
  <si>
    <r>
      <rPr>
        <b/>
        <sz val="12"/>
        <rFont val="Times New Roman"/>
        <family val="1"/>
        <charset val="204"/>
      </rPr>
      <t xml:space="preserve">2020 елда район буенча барлыгы  </t>
    </r>
  </si>
  <si>
    <r>
      <rPr>
        <b/>
        <sz val="14"/>
        <rFont val="Times New Roman"/>
        <family val="1"/>
        <charset val="204"/>
      </rPr>
      <t xml:space="preserve">2020, 2021, 2022 елларда Татарстан Республикасы Мамадыш муниципаль районы территориясендә урнашкан күпфатирлы йортларда гомуми милекне капиталь ремонтлау буенча региональ программаны тормышка ашыруның кыска вакытлы планына кертелгән күпфатирлы йортлар исемлеге </t>
    </r>
  </si>
  <si>
    <r>
      <rPr>
        <b/>
        <sz val="12"/>
        <color theme="1"/>
        <rFont val="Times New Roman"/>
        <family val="1"/>
        <charset val="204"/>
      </rPr>
      <t xml:space="preserve">2020, 2021, 2022 елларда Татарстан Республикасы Мамадыш муниципаль районы территориясендә урнашкан күпфатирлы йортларда гомуми милекне капиталь ремонтлау региональ программасын тормышка ашыруның кыска сроклы планына кертелгән күпфатирлы йортлар реестры </t>
    </r>
  </si>
  <si>
    <r>
      <rPr>
        <b/>
        <sz val="12"/>
        <color indexed="8"/>
        <rFont val="Times New Roman"/>
        <family val="1"/>
        <charset val="204"/>
      </rPr>
      <t xml:space="preserve"> 2020, 2021, 2022 елларда Татарстан Республикасы Мамадыш муниципаль районы территориясендә урнашкан күпфатирлы йортларда гомуми мөлкәтне капиталь ремонтлау буенча региональ программаны гамәлгә ашыруның кыска сроклы планын үтәү </t>
    </r>
  </si>
  <si>
    <r>
      <rPr>
        <sz val="10"/>
        <color theme="1"/>
        <rFont val="Times New Roman"/>
        <family val="1"/>
        <charset val="204"/>
      </rPr>
      <t>Кирпеч</t>
    </r>
  </si>
  <si>
    <r>
      <rPr>
        <sz val="12"/>
        <color theme="1"/>
        <rFont val="Times New Roman"/>
        <family val="1"/>
        <charset val="204"/>
      </rPr>
      <t>2010</t>
    </r>
  </si>
  <si>
    <r>
      <rPr>
        <sz val="12"/>
        <rFont val="Times New Roman"/>
        <family val="1"/>
        <charset val="204"/>
      </rPr>
      <t>Мамадыш шәһ., Давыдов ур., 160 й.</t>
    </r>
  </si>
  <si>
    <r>
      <rPr>
        <sz val="12"/>
        <rFont val="Times New Roman"/>
        <family val="1"/>
        <charset val="204"/>
      </rPr>
      <t>Мамадыш шәһ., Давыдов ур., 20/11 й.</t>
    </r>
  </si>
  <si>
    <r>
      <rPr>
        <sz val="12"/>
        <rFont val="Times New Roman"/>
        <family val="1"/>
        <charset val="204"/>
      </rPr>
      <t>Мамадыш шәһ., Давыдов ур., 166 й.</t>
    </r>
  </si>
  <si>
    <r>
      <rPr>
        <sz val="12"/>
        <rFont val="Times New Roman"/>
        <family val="1"/>
        <charset val="204"/>
      </rPr>
      <t>Түбән Тәкәнеш ав., Куйбышев ур., 18 й.</t>
    </r>
  </si>
  <si>
    <r>
      <rPr>
        <sz val="12"/>
        <rFont val="Times New Roman"/>
        <family val="1"/>
        <charset val="204"/>
      </rPr>
      <t>Мамадыш шәһ., Давыдов ур., 32 й.</t>
    </r>
  </si>
  <si>
    <r>
      <rPr>
        <sz val="12"/>
        <rFont val="Times New Roman"/>
        <family val="1"/>
        <charset val="204"/>
      </rPr>
      <t>Мамадыш шәһ., Киров ур., 14/33</t>
    </r>
  </si>
  <si>
    <r>
      <rPr>
        <sz val="12"/>
        <color theme="1"/>
        <rFont val="Times New Roman"/>
        <family val="1"/>
        <charset val="204"/>
      </rPr>
      <t>1983</t>
    </r>
  </si>
  <si>
    <r>
      <rPr>
        <sz val="12"/>
        <color theme="1"/>
        <rFont val="Times New Roman"/>
        <family val="1"/>
        <charset val="204"/>
      </rPr>
      <t>2002</t>
    </r>
  </si>
  <si>
    <r>
      <rPr>
        <sz val="12"/>
        <color theme="1"/>
        <rFont val="Times New Roman"/>
        <family val="1"/>
        <charset val="204"/>
      </rPr>
      <t>1970</t>
    </r>
  </si>
  <si>
    <r>
      <rPr>
        <sz val="12"/>
        <color theme="1"/>
        <rFont val="Times New Roman"/>
        <family val="1"/>
        <charset val="204"/>
      </rPr>
      <t>1977</t>
    </r>
  </si>
  <si>
    <r>
      <rPr>
        <sz val="12"/>
        <color theme="1"/>
        <rFont val="Times New Roman"/>
        <family val="1"/>
        <charset val="204"/>
      </rPr>
      <t>1984</t>
    </r>
  </si>
  <si>
    <r>
      <rPr>
        <sz val="12"/>
        <color theme="1"/>
        <rFont val="Times New Roman"/>
        <family val="1"/>
        <charset val="204"/>
      </rPr>
      <t>1994</t>
    </r>
  </si>
  <si>
    <r>
      <rPr>
        <sz val="10"/>
        <color theme="1"/>
        <rFont val="Times New Roman"/>
        <family val="1"/>
        <charset val="204"/>
      </rPr>
      <t xml:space="preserve">Кирпеч </t>
    </r>
  </si>
  <si>
    <r>
      <rPr>
        <sz val="10"/>
        <color theme="1"/>
        <rFont val="Times New Roman"/>
        <family val="1"/>
        <charset val="204"/>
      </rPr>
      <t>Өлешчә</t>
    </r>
  </si>
  <si>
    <r>
      <rPr>
        <sz val="12"/>
        <color theme="1"/>
        <rFont val="Times New Roman"/>
        <family val="1"/>
        <charset val="204"/>
      </rPr>
      <t>2016</t>
    </r>
  </si>
  <si>
    <r>
      <rPr>
        <sz val="12"/>
        <color theme="1"/>
        <rFont val="Times New Roman"/>
        <family val="1"/>
        <charset val="204"/>
      </rPr>
      <t>2014</t>
    </r>
  </si>
  <si>
    <r>
      <rPr>
        <sz val="12"/>
        <color theme="1"/>
        <rFont val="Times New Roman"/>
        <family val="1"/>
        <charset val="204"/>
      </rPr>
      <t>2013</t>
    </r>
  </si>
  <si>
    <r>
      <rPr>
        <sz val="12"/>
        <color theme="1"/>
        <rFont val="Times New Roman"/>
        <family val="1"/>
        <charset val="204"/>
      </rPr>
      <t xml:space="preserve">3  нче кушымта                                                                      2020, 2021, 2022 елларда Татарстан Республикасы Мамадыш муниципаль районы территориясендә урнашкан күпфатирлы йортларда гомуми милекне капиталь ремонтлау буенча региональ программаны тормышка ашыруның кыска сроклы планы                                                                                                                                                                                        </t>
    </r>
  </si>
  <si>
    <r>
      <rPr>
        <sz val="12"/>
        <color theme="1"/>
        <rFont val="Times New Roman"/>
        <family val="1"/>
        <charset val="204"/>
      </rPr>
      <t xml:space="preserve">  2020, 2021, 2022 елларда Татарстан Республикасы Мамадыш муниципаль районы территориясендә урнашкан күпфатирлы йортларда гомуми милекне капиталь ремонтлау буенча региональ программаны тормышка ашыруның кыска сроклы планына   1 нче кушымта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</si>
  <si>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sz val="12"/>
        <color theme="1"/>
        <rFont val="Times New Roman"/>
        <family val="1"/>
        <charset val="204"/>
      </rPr>
      <t>117</t>
    </r>
  </si>
  <si>
    <r>
      <rPr>
        <sz val="12"/>
        <color theme="1"/>
        <rFont val="Times New Roman"/>
        <family val="1"/>
        <charset val="204"/>
      </rPr>
      <t>143</t>
    </r>
  </si>
  <si>
    <r>
      <rPr>
        <sz val="12"/>
        <color theme="1"/>
        <rFont val="Times New Roman"/>
        <family val="1"/>
        <charset val="204"/>
      </rPr>
      <t>53</t>
    </r>
  </si>
  <si>
    <r>
      <rPr>
        <sz val="12"/>
        <color theme="1"/>
        <rFont val="Times New Roman"/>
        <family val="1"/>
        <charset val="204"/>
      </rPr>
      <t>151</t>
    </r>
  </si>
  <si>
    <r>
      <rPr>
        <sz val="12"/>
        <color theme="1"/>
        <rFont val="Times New Roman"/>
        <family val="1"/>
        <charset val="204"/>
      </rPr>
      <t>106</t>
    </r>
  </si>
  <si>
    <r>
      <rPr>
        <sz val="12"/>
        <color theme="1"/>
        <rFont val="Times New Roman"/>
        <family val="1"/>
        <charset val="204"/>
      </rPr>
      <t>121</t>
    </r>
  </si>
  <si>
    <r>
      <rPr>
        <b/>
        <sz val="14"/>
        <color rgb="FF000000"/>
        <rFont val="Times New Roman"/>
        <family val="1"/>
        <charset val="204"/>
      </rPr>
      <t>2020 ел</t>
    </r>
  </si>
  <si>
    <r>
      <rPr>
        <b/>
        <sz val="14"/>
        <color rgb="FF000000"/>
        <rFont val="Times New Roman"/>
        <family val="1"/>
        <charset val="204"/>
      </rPr>
      <t>2021 ел</t>
    </r>
  </si>
  <si>
    <r>
      <rPr>
        <b/>
        <sz val="14"/>
        <color rgb="FF000000"/>
        <rFont val="Times New Roman"/>
        <family val="1"/>
        <charset val="204"/>
      </rPr>
      <t>2022 ел</t>
    </r>
  </si>
  <si>
    <r>
      <rPr>
        <sz val="10"/>
        <color indexed="8"/>
        <rFont val="Times New Roman"/>
        <family val="1"/>
        <charset val="204"/>
      </rPr>
      <t xml:space="preserve"> метр</t>
    </r>
  </si>
  <si>
    <r>
      <rPr>
        <sz val="10"/>
        <color indexed="8"/>
        <rFont val="Times New Roman"/>
        <family val="1"/>
        <charset val="204"/>
      </rPr>
      <t>сум</t>
    </r>
  </si>
  <si>
    <r>
      <rPr>
        <b/>
        <sz val="12"/>
        <rFont val="Times New Roman"/>
        <family val="1"/>
        <charset val="204"/>
      </rPr>
      <t>Мамадыш муниципаль районы</t>
    </r>
  </si>
  <si>
    <r>
      <rPr>
        <b/>
        <sz val="14"/>
        <rFont val="Times New Roman"/>
        <family val="1"/>
        <charset val="204"/>
      </rPr>
      <t>2020 ел</t>
    </r>
  </si>
  <si>
    <r>
      <rPr>
        <b/>
        <sz val="14"/>
        <rFont val="Times New Roman"/>
        <family val="1"/>
        <charset val="204"/>
      </rPr>
      <t>2021 ел</t>
    </r>
  </si>
  <si>
    <r>
      <rPr>
        <b/>
        <sz val="14"/>
        <rFont val="Times New Roman"/>
        <family val="1"/>
        <charset val="204"/>
      </rPr>
      <t>2022 ел</t>
    </r>
  </si>
  <si>
    <r>
      <rPr>
        <sz val="12"/>
        <rFont val="Times New Roman"/>
        <family val="1"/>
        <charset val="204"/>
      </rPr>
      <t>Мамадыш шәһ., Давыдов ур., 20/11 й.</t>
    </r>
  </si>
  <si>
    <r>
      <rPr>
        <sz val="12"/>
        <rFont val="Times New Roman"/>
        <family val="1"/>
        <charset val="204"/>
      </rPr>
      <t>Мамадыш шәһ., Давыдов ур., 32 й.</t>
    </r>
  </si>
  <si>
    <r>
      <rPr>
        <sz val="12"/>
        <color theme="1"/>
        <rFont val="Times New Roman"/>
        <family val="1"/>
        <charset val="204"/>
      </rPr>
      <t>1983</t>
    </r>
  </si>
  <si>
    <r>
      <rPr>
        <sz val="12"/>
        <color theme="1"/>
        <rFont val="Times New Roman"/>
        <family val="1"/>
        <charset val="204"/>
      </rPr>
      <t>1970</t>
    </r>
  </si>
  <si>
    <r>
      <rPr>
        <sz val="12"/>
        <color theme="1"/>
        <rFont val="Times New Roman"/>
        <family val="1"/>
        <charset val="204"/>
      </rPr>
      <t>1977</t>
    </r>
  </si>
  <si>
    <r>
      <rPr>
        <sz val="12"/>
        <color theme="1"/>
        <rFont val="Times New Roman"/>
        <family val="1"/>
        <charset val="204"/>
      </rPr>
      <t>2010</t>
    </r>
  </si>
  <si>
    <r>
      <rPr>
        <sz val="12"/>
        <color theme="1"/>
        <rFont val="Times New Roman"/>
        <family val="1"/>
        <charset val="204"/>
      </rPr>
      <t>2016</t>
    </r>
  </si>
  <si>
    <r>
      <rPr>
        <sz val="10"/>
        <color theme="1"/>
        <rFont val="Times New Roman"/>
        <family val="1"/>
        <charset val="204"/>
      </rPr>
      <t xml:space="preserve">Кирпеч </t>
    </r>
  </si>
  <si>
    <r>
      <rPr>
        <sz val="10"/>
        <rFont val="Times New Roman"/>
        <family val="1"/>
        <charset val="204"/>
      </rPr>
      <t>кв.метр</t>
    </r>
  </si>
  <si>
    <r>
      <rPr>
        <sz val="10"/>
        <rFont val="Times New Roman"/>
        <family val="1"/>
        <charset val="204"/>
      </rPr>
      <t>барлыгы</t>
    </r>
  </si>
  <si>
    <r>
      <rPr>
        <sz val="12"/>
        <color theme="1"/>
        <rFont val="Times New Roman"/>
        <family val="1"/>
        <charset val="204"/>
      </rPr>
      <t>117</t>
    </r>
  </si>
  <si>
    <r>
      <rPr>
        <sz val="12"/>
        <color theme="1"/>
        <rFont val="Times New Roman"/>
        <family val="1"/>
        <charset val="204"/>
      </rPr>
      <t>151</t>
    </r>
  </si>
  <si>
    <r>
      <rPr>
        <sz val="10"/>
        <color theme="1"/>
        <rFont val="Times New Roman"/>
        <family val="1"/>
        <charset val="204"/>
      </rPr>
      <t>Өлешчә</t>
    </r>
  </si>
  <si>
    <r>
      <rPr>
        <sz val="10"/>
        <rFont val="Times New Roman"/>
        <family val="1"/>
        <charset val="204"/>
      </rPr>
      <t>сум</t>
    </r>
  </si>
  <si>
    <r>
      <rPr>
        <sz val="12"/>
        <rFont val="Times New Roman"/>
        <family val="1"/>
        <charset val="204"/>
      </rPr>
      <t>Мамадыш муниципаль районы</t>
    </r>
  </si>
  <si>
    <r>
      <rPr>
        <sz val="11"/>
        <color indexed="8"/>
        <rFont val="Times New Roman"/>
        <family val="1"/>
        <charset val="204"/>
      </rPr>
      <t>I квартал</t>
    </r>
  </si>
  <si>
    <r>
      <rPr>
        <sz val="11"/>
        <color indexed="8"/>
        <rFont val="Times New Roman"/>
        <family val="1"/>
        <charset val="204"/>
      </rPr>
      <t>II квартал</t>
    </r>
  </si>
  <si>
    <r>
      <rPr>
        <sz val="11"/>
        <color indexed="8"/>
        <rFont val="Times New Roman"/>
        <family val="1"/>
        <charset val="204"/>
      </rPr>
      <t>III квартал</t>
    </r>
  </si>
  <si>
    <r>
      <rPr>
        <sz val="11"/>
        <color indexed="8"/>
        <rFont val="Times New Roman"/>
        <family val="1"/>
        <charset val="204"/>
      </rPr>
      <t>IV квартал</t>
    </r>
  </si>
  <si>
    <t xml:space="preserve">         2020, 2021, 2022 елларда Татарстан Республикасы Мамадыш муниципаль районы территориясендә урнашкан күпфатирлы йортларда гомуми милекне капиталь ремонтлау буенча региональ программаны тормышка ашыруның кыска сроклы планына  2 нче кушымта                                                                                                                                                                                   </t>
  </si>
  <si>
    <t>2020 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</si>
</sst>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&quot; &quot;##0.00_ "/>
  </numFmts>
  <fonts count="48" x14ac:knownFonts="1"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ahoma"/>
      <family val="2"/>
      <charset val="204"/>
    </font>
    <font>
      <sz val="8"/>
      <name val="Tahoma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12"/>
      <name val="Tahoma"/>
      <family val="2"/>
      <charset val="204"/>
    </font>
    <font>
      <sz val="12"/>
      <color theme="1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4"/>
      <color theme="1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3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26" fillId="0" borderId="0"/>
    <xf numFmtId="0" fontId="47" fillId="0" borderId="0"/>
    <xf numFmtId="0" fontId="47" fillId="0" borderId="0"/>
    <xf numFmtId="0" fontId="29" fillId="0" borderId="0"/>
    <xf numFmtId="0" fontId="47" fillId="0" borderId="0"/>
    <xf numFmtId="0" fontId="47" fillId="0" borderId="0"/>
    <xf numFmtId="0" fontId="30" fillId="0" borderId="0"/>
    <xf numFmtId="0" fontId="32" fillId="0" borderId="10"/>
    <xf numFmtId="0" fontId="33" fillId="0" borderId="11"/>
    <xf numFmtId="0" fontId="34" fillId="24" borderId="0">
      <alignment horizontal="center" vertical="center"/>
    </xf>
  </cellStyleXfs>
  <cellXfs count="163">
    <xf numFmtId="0" fontId="0" fillId="0" borderId="0" xfId="0"/>
    <xf numFmtId="2" fontId="18" fillId="0" borderId="11" xfId="1" applyNumberFormat="1" applyFont="1" applyBorder="1" applyAlignment="1">
      <alignment horizontal="center" wrapText="1"/>
    </xf>
    <xf numFmtId="2" fontId="19" fillId="0" borderId="12" xfId="1" applyNumberFormat="1" applyFont="1" applyFill="1" applyBorder="1" applyAlignment="1">
      <alignment horizontal="left" vertical="center" wrapText="1"/>
    </xf>
    <xf numFmtId="0" fontId="20" fillId="0" borderId="12" xfId="1" applyFont="1" applyBorder="1" applyAlignment="1">
      <alignment horizontal="left" vertical="center"/>
    </xf>
    <xf numFmtId="0" fontId="20" fillId="0" borderId="12" xfId="1" applyFont="1" applyBorder="1" applyAlignment="1">
      <alignment horizontal="center" vertical="center"/>
    </xf>
    <xf numFmtId="0" fontId="20" fillId="0" borderId="0" xfId="1" applyFont="1" applyFill="1" applyBorder="1" applyAlignment="1">
      <alignment horizontal="left" vertical="center"/>
    </xf>
    <xf numFmtId="2" fontId="20" fillId="0" borderId="12" xfId="1" applyNumberFormat="1" applyFont="1" applyFill="1" applyBorder="1" applyAlignment="1">
      <alignment horizontal="right" vertical="center" wrapText="1" indent="2"/>
    </xf>
    <xf numFmtId="2" fontId="21" fillId="0" borderId="11" xfId="1" applyNumberFormat="1" applyFont="1" applyBorder="1" applyAlignment="1">
      <alignment horizontal="left" wrapText="1"/>
    </xf>
    <xf numFmtId="1" fontId="20" fillId="0" borderId="12" xfId="1" applyNumberFormat="1" applyFont="1" applyFill="1" applyBorder="1" applyAlignment="1">
      <alignment horizontal="right" vertical="center" wrapText="1" indent="7"/>
    </xf>
    <xf numFmtId="2" fontId="20" fillId="0" borderId="11" xfId="1" applyNumberFormat="1" applyFont="1" applyFill="1" applyBorder="1" applyAlignment="1">
      <alignment horizontal="right" vertical="center" wrapText="1" indent="2"/>
    </xf>
    <xf numFmtId="1" fontId="20" fillId="0" borderId="11" xfId="1" applyNumberFormat="1" applyFont="1" applyFill="1" applyBorder="1" applyAlignment="1">
      <alignment horizontal="right" vertical="center" wrapText="1" indent="7"/>
    </xf>
    <xf numFmtId="1" fontId="20" fillId="0" borderId="12" xfId="1" applyNumberFormat="1" applyFont="1" applyFill="1" applyBorder="1" applyAlignment="1">
      <alignment horizontal="right" vertical="center" wrapText="1" indent="3"/>
    </xf>
    <xf numFmtId="2" fontId="20" fillId="0" borderId="12" xfId="1" applyNumberFormat="1" applyFont="1" applyFill="1" applyBorder="1" applyAlignment="1">
      <alignment horizontal="right" vertical="center" wrapText="1" indent="1"/>
    </xf>
    <xf numFmtId="2" fontId="19" fillId="0" borderId="11" xfId="1" applyNumberFormat="1" applyFont="1" applyFill="1" applyBorder="1" applyAlignment="1">
      <alignment horizontal="left" vertical="center" wrapText="1"/>
    </xf>
    <xf numFmtId="1" fontId="20" fillId="0" borderId="11" xfId="1" applyNumberFormat="1" applyFont="1" applyFill="1" applyBorder="1" applyAlignment="1">
      <alignment horizontal="right" vertical="center" wrapText="1" indent="3"/>
    </xf>
    <xf numFmtId="2" fontId="20" fillId="0" borderId="11" xfId="1" applyNumberFormat="1" applyFont="1" applyFill="1" applyBorder="1" applyAlignment="1">
      <alignment horizontal="right" vertical="center" wrapText="1" indent="1"/>
    </xf>
    <xf numFmtId="0" fontId="20" fillId="0" borderId="11" xfId="1" applyFont="1" applyBorder="1" applyAlignment="1">
      <alignment horizontal="center" vertical="center"/>
    </xf>
    <xf numFmtId="0" fontId="20" fillId="0" borderId="11" xfId="1" applyFont="1" applyBorder="1" applyAlignment="1">
      <alignment horizontal="left" vertical="center"/>
    </xf>
    <xf numFmtId="0" fontId="23" fillId="0" borderId="11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23" fillId="0" borderId="11" xfId="43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4" fillId="25" borderId="11" xfId="0" applyFont="1" applyFill="1" applyBorder="1" applyAlignment="1">
      <alignment horizontal="center" vertical="top" wrapText="1"/>
    </xf>
    <xf numFmtId="0" fontId="24" fillId="25" borderId="11" xfId="0" applyFont="1" applyFill="1" applyBorder="1" applyAlignment="1">
      <alignment horizontal="center" vertical="top" wrapText="1" shrinkToFit="1"/>
    </xf>
    <xf numFmtId="0" fontId="23" fillId="25" borderId="11" xfId="49" applyFont="1" applyFill="1" applyBorder="1" applyAlignment="1">
      <alignment horizontal="center" vertical="center"/>
    </xf>
    <xf numFmtId="0" fontId="23" fillId="0" borderId="11" xfId="49" applyFont="1" applyBorder="1" applyAlignment="1">
      <alignment horizontal="center" vertical="top" wrapText="1"/>
    </xf>
    <xf numFmtId="0" fontId="21" fillId="25" borderId="0" xfId="0" applyFont="1" applyFill="1" applyAlignment="1">
      <alignment horizontal="left"/>
    </xf>
    <xf numFmtId="0" fontId="21" fillId="25" borderId="0" xfId="0" applyFont="1" applyFill="1"/>
    <xf numFmtId="0" fontId="21" fillId="25" borderId="0" xfId="0" applyFont="1" applyFill="1" applyAlignment="1">
      <alignment horizontal="center"/>
    </xf>
    <xf numFmtId="0" fontId="25" fillId="0" borderId="13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left" vertical="top" wrapText="1"/>
    </xf>
    <xf numFmtId="0" fontId="27" fillId="0" borderId="11" xfId="0" applyFont="1" applyBorder="1"/>
    <xf numFmtId="0" fontId="36" fillId="25" borderId="11" xfId="52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21" fillId="0" borderId="11" xfId="1" applyFont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 shrinkToFit="1"/>
    </xf>
    <xf numFmtId="0" fontId="35" fillId="0" borderId="11" xfId="0" applyFont="1" applyBorder="1" applyAlignment="1">
      <alignment horizontal="center" vertical="center"/>
    </xf>
    <xf numFmtId="164" fontId="28" fillId="25" borderId="11" xfId="0" applyNumberFormat="1" applyFont="1" applyFill="1" applyBorder="1" applyAlignment="1">
      <alignment horizontal="center" vertical="top" wrapText="1" shrinkToFit="1"/>
    </xf>
    <xf numFmtId="0" fontId="37" fillId="25" borderId="11" xfId="0" applyFont="1" applyFill="1" applyBorder="1" applyAlignment="1">
      <alignment vertical="top"/>
    </xf>
    <xf numFmtId="0" fontId="37" fillId="25" borderId="11" xfId="0" applyFont="1" applyFill="1" applyBorder="1" applyAlignment="1">
      <alignment horizontal="center" vertical="top"/>
    </xf>
    <xf numFmtId="4" fontId="37" fillId="25" borderId="11" xfId="0" applyNumberFormat="1" applyFont="1" applyFill="1" applyBorder="1" applyAlignment="1">
      <alignment horizontal="center" vertical="center"/>
    </xf>
    <xf numFmtId="0" fontId="27" fillId="25" borderId="11" xfId="0" applyFont="1" applyFill="1" applyBorder="1" applyAlignment="1">
      <alignment horizontal="center" vertical="top" wrapText="1"/>
    </xf>
    <xf numFmtId="164" fontId="27" fillId="25" borderId="11" xfId="0" applyNumberFormat="1" applyFont="1" applyFill="1" applyBorder="1" applyAlignment="1">
      <alignment horizontal="center" vertical="top" wrapText="1" shrinkToFit="1"/>
    </xf>
    <xf numFmtId="0" fontId="38" fillId="0" borderId="0" xfId="0" applyFont="1"/>
    <xf numFmtId="1" fontId="28" fillId="25" borderId="11" xfId="0" applyNumberFormat="1" applyFont="1" applyFill="1" applyBorder="1" applyAlignment="1">
      <alignment horizontal="center" vertical="center" wrapText="1" shrinkToFit="1"/>
    </xf>
    <xf numFmtId="4" fontId="35" fillId="0" borderId="11" xfId="0" applyNumberFormat="1" applyFont="1" applyBorder="1" applyAlignment="1">
      <alignment horizontal="center" vertical="center"/>
    </xf>
    <xf numFmtId="4" fontId="28" fillId="25" borderId="11" xfId="0" applyNumberFormat="1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49" fontId="35" fillId="0" borderId="11" xfId="1" applyNumberFormat="1" applyFont="1" applyFill="1" applyBorder="1" applyAlignment="1" applyProtection="1">
      <alignment horizontal="left" vertical="center" wrapText="1" shrinkToFit="1"/>
      <protection locked="0"/>
    </xf>
    <xf numFmtId="0" fontId="28" fillId="0" borderId="0" xfId="0" applyFont="1"/>
    <xf numFmtId="0" fontId="27" fillId="0" borderId="12" xfId="0" applyFont="1" applyBorder="1"/>
    <xf numFmtId="0" fontId="25" fillId="0" borderId="15" xfId="0" applyFont="1" applyBorder="1" applyAlignment="1">
      <alignment horizontal="center" vertical="center"/>
    </xf>
    <xf numFmtId="49" fontId="28" fillId="0" borderId="11" xfId="0" applyNumberFormat="1" applyFont="1" applyBorder="1" applyAlignment="1" applyProtection="1">
      <alignment horizontal="center" vertical="center" wrapText="1"/>
      <protection locked="0"/>
    </xf>
    <xf numFmtId="49" fontId="28" fillId="0" borderId="13" xfId="0" applyNumberFormat="1" applyFont="1" applyBorder="1" applyAlignment="1" applyProtection="1">
      <alignment horizontal="center" vertical="center" wrapText="1"/>
      <protection locked="0"/>
    </xf>
    <xf numFmtId="4" fontId="28" fillId="25" borderId="14" xfId="0" applyNumberFormat="1" applyFont="1" applyFill="1" applyBorder="1" applyAlignment="1">
      <alignment horizontal="center" vertical="center" wrapText="1"/>
    </xf>
    <xf numFmtId="4" fontId="28" fillId="0" borderId="11" xfId="0" applyNumberFormat="1" applyFont="1" applyBorder="1" applyAlignment="1" applyProtection="1">
      <alignment horizontal="center" vertical="center" wrapText="1"/>
      <protection locked="0"/>
    </xf>
    <xf numFmtId="4" fontId="27" fillId="25" borderId="11" xfId="0" applyNumberFormat="1" applyFont="1" applyFill="1" applyBorder="1" applyAlignment="1">
      <alignment horizontal="center" vertical="center" wrapText="1"/>
    </xf>
    <xf numFmtId="49" fontId="35" fillId="0" borderId="13" xfId="1" applyNumberFormat="1" applyFont="1" applyFill="1" applyBorder="1" applyAlignment="1" applyProtection="1">
      <alignment horizontal="left" vertical="center" wrapText="1" shrinkToFit="1"/>
      <protection locked="0"/>
    </xf>
    <xf numFmtId="164" fontId="27" fillId="25" borderId="11" xfId="0" applyNumberFormat="1" applyFont="1" applyFill="1" applyBorder="1" applyAlignment="1">
      <alignment horizontal="center" vertical="center" wrapText="1" shrinkToFit="1"/>
    </xf>
    <xf numFmtId="0" fontId="24" fillId="25" borderId="11" xfId="0" applyFont="1" applyFill="1" applyBorder="1" applyAlignment="1">
      <alignment horizontal="center" vertical="center" wrapText="1" shrinkToFit="1"/>
    </xf>
    <xf numFmtId="0" fontId="27" fillId="0" borderId="11" xfId="0" applyFont="1" applyBorder="1" applyAlignment="1">
      <alignment horizontal="center" vertical="center"/>
    </xf>
    <xf numFmtId="4" fontId="35" fillId="0" borderId="14" xfId="0" applyNumberFormat="1" applyFont="1" applyBorder="1" applyAlignment="1">
      <alignment horizontal="center" vertical="center"/>
    </xf>
    <xf numFmtId="0" fontId="35" fillId="0" borderId="11" xfId="1" applyFont="1" applyFill="1" applyBorder="1" applyAlignment="1">
      <alignment horizontal="center" vertical="center"/>
    </xf>
    <xf numFmtId="0" fontId="35" fillId="0" borderId="11" xfId="1" applyFont="1" applyFill="1" applyBorder="1" applyAlignment="1">
      <alignment horizontal="left" vertical="center"/>
    </xf>
    <xf numFmtId="2" fontId="35" fillId="0" borderId="11" xfId="1" applyNumberFormat="1" applyFont="1" applyFill="1" applyBorder="1" applyAlignment="1">
      <alignment horizontal="center" vertical="center" wrapText="1"/>
    </xf>
    <xf numFmtId="1" fontId="35" fillId="0" borderId="11" xfId="1" applyNumberFormat="1" applyFont="1" applyFill="1" applyBorder="1" applyAlignment="1">
      <alignment horizontal="center" vertical="center" wrapText="1"/>
    </xf>
    <xf numFmtId="2" fontId="39" fillId="0" borderId="11" xfId="1" applyNumberFormat="1" applyFont="1" applyFill="1" applyBorder="1" applyAlignment="1">
      <alignment horizontal="left" vertical="center" wrapText="1"/>
    </xf>
    <xf numFmtId="1" fontId="35" fillId="0" borderId="11" xfId="1" applyNumberFormat="1" applyFont="1" applyFill="1" applyBorder="1" applyAlignment="1">
      <alignment horizontal="right" vertical="center" wrapText="1" indent="3"/>
    </xf>
    <xf numFmtId="0" fontId="40" fillId="0" borderId="0" xfId="0" applyFont="1" applyFill="1"/>
    <xf numFmtId="0" fontId="25" fillId="0" borderId="16" xfId="0" applyFont="1" applyBorder="1" applyAlignment="1">
      <alignment horizontal="center" vertical="top" wrapText="1"/>
    </xf>
    <xf numFmtId="0" fontId="23" fillId="0" borderId="13" xfId="43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center"/>
    </xf>
    <xf numFmtId="0" fontId="0" fillId="0" borderId="11" xfId="0" applyBorder="1"/>
    <xf numFmtId="0" fontId="21" fillId="0" borderId="11" xfId="1" applyFont="1" applyBorder="1" applyAlignment="1">
      <alignment horizontal="center" vertical="top" wrapText="1"/>
    </xf>
    <xf numFmtId="165" fontId="35" fillId="0" borderId="11" xfId="0" applyNumberFormat="1" applyFont="1" applyBorder="1" applyAlignment="1">
      <alignment horizontal="center" vertical="center"/>
    </xf>
    <xf numFmtId="0" fontId="36" fillId="25" borderId="11" xfId="52" applyNumberFormat="1" applyFont="1" applyFill="1" applyBorder="1" applyAlignment="1">
      <alignment horizontal="center" vertical="top" wrapText="1"/>
    </xf>
    <xf numFmtId="0" fontId="28" fillId="0" borderId="0" xfId="0" applyFont="1" applyBorder="1" applyAlignment="1">
      <alignment horizontal="center" vertical="top" wrapText="1"/>
    </xf>
    <xf numFmtId="4" fontId="35" fillId="0" borderId="11" xfId="0" applyNumberFormat="1" applyFont="1" applyBorder="1" applyAlignment="1">
      <alignment horizontal="center" vertical="top"/>
    </xf>
    <xf numFmtId="0" fontId="0" fillId="0" borderId="0" xfId="0" applyBorder="1"/>
    <xf numFmtId="2" fontId="35" fillId="0" borderId="0" xfId="0" applyNumberFormat="1" applyFont="1" applyBorder="1" applyAlignment="1">
      <alignment horizontal="center" vertical="center"/>
    </xf>
    <xf numFmtId="165" fontId="35" fillId="0" borderId="0" xfId="0" applyNumberFormat="1" applyFont="1" applyBorder="1" applyAlignment="1">
      <alignment horizontal="center" vertical="center"/>
    </xf>
    <xf numFmtId="4" fontId="27" fillId="0" borderId="0" xfId="0" applyNumberFormat="1" applyFont="1" applyBorder="1" applyAlignment="1">
      <alignment horizontal="center" vertical="center"/>
    </xf>
    <xf numFmtId="4" fontId="3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/>
    <xf numFmtId="0" fontId="27" fillId="0" borderId="0" xfId="0" applyFont="1" applyAlignment="1"/>
    <xf numFmtId="0" fontId="27" fillId="25" borderId="11" xfId="0" applyFont="1" applyFill="1" applyBorder="1" applyAlignment="1">
      <alignment horizontal="center" vertical="center" wrapText="1"/>
    </xf>
    <xf numFmtId="4" fontId="27" fillId="25" borderId="15" xfId="0" applyNumberFormat="1" applyFont="1" applyFill="1" applyBorder="1" applyAlignment="1">
      <alignment horizontal="center" vertical="center" wrapText="1"/>
    </xf>
    <xf numFmtId="4" fontId="46" fillId="0" borderId="15" xfId="0" applyNumberFormat="1" applyFont="1" applyBorder="1" applyAlignment="1">
      <alignment horizontal="center" vertical="center"/>
    </xf>
    <xf numFmtId="0" fontId="40" fillId="0" borderId="0" xfId="0" applyFont="1"/>
    <xf numFmtId="2" fontId="35" fillId="0" borderId="11" xfId="0" applyNumberFormat="1" applyFont="1" applyBorder="1" applyAlignment="1">
      <alignment horizontal="center" vertical="center"/>
    </xf>
    <xf numFmtId="0" fontId="42" fillId="0" borderId="0" xfId="0" applyFont="1"/>
    <xf numFmtId="4" fontId="27" fillId="25" borderId="12" xfId="0" applyNumberFormat="1" applyFont="1" applyFill="1" applyBorder="1" applyAlignment="1">
      <alignment horizontal="center" vertical="center" wrapText="1"/>
    </xf>
    <xf numFmtId="4" fontId="35" fillId="0" borderId="11" xfId="0" applyNumberFormat="1" applyFont="1" applyBorder="1" applyAlignment="1" applyProtection="1">
      <alignment horizontal="center" vertical="center"/>
      <protection locked="0"/>
    </xf>
    <xf numFmtId="4" fontId="27" fillId="0" borderId="11" xfId="0" applyNumberFormat="1" applyFont="1" applyBorder="1" applyAlignment="1" applyProtection="1">
      <alignment horizontal="center" vertical="center"/>
      <protection locked="0"/>
    </xf>
    <xf numFmtId="2" fontId="35" fillId="0" borderId="11" xfId="0" applyNumberFormat="1" applyFont="1" applyFill="1" applyBorder="1" applyAlignment="1">
      <alignment horizontal="center" vertical="center"/>
    </xf>
    <xf numFmtId="165" fontId="35" fillId="0" borderId="1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26" borderId="0" xfId="0" applyNumberFormat="1" applyFill="1"/>
    <xf numFmtId="4" fontId="35" fillId="0" borderId="11" xfId="0" applyNumberFormat="1" applyFont="1" applyFill="1" applyBorder="1" applyAlignment="1">
      <alignment horizontal="center" vertical="center"/>
    </xf>
    <xf numFmtId="0" fontId="46" fillId="0" borderId="13" xfId="0" applyFont="1" applyBorder="1" applyAlignment="1">
      <alignment horizontal="left" vertical="center" wrapText="1"/>
    </xf>
    <xf numFmtId="0" fontId="38" fillId="0" borderId="14" xfId="0" applyFont="1" applyBorder="1" applyAlignment="1">
      <alignment horizontal="left" vertical="center" wrapText="1"/>
    </xf>
    <xf numFmtId="0" fontId="44" fillId="0" borderId="13" xfId="0" applyFont="1" applyBorder="1" applyAlignment="1">
      <alignment horizontal="center" vertical="center" wrapText="1"/>
    </xf>
    <xf numFmtId="0" fontId="45" fillId="0" borderId="17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6" fillId="25" borderId="11" xfId="52" applyNumberFormat="1" applyFont="1" applyFill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27" fillId="0" borderId="18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12" xfId="0" applyFont="1" applyBorder="1" applyAlignment="1">
      <alignment horizontal="center" vertical="top" wrapText="1"/>
    </xf>
    <xf numFmtId="0" fontId="0" fillId="0" borderId="10" xfId="0" applyBorder="1"/>
    <xf numFmtId="0" fontId="24" fillId="0" borderId="17" xfId="0" applyFont="1" applyBorder="1" applyAlignment="1">
      <alignment horizontal="center" vertical="top"/>
    </xf>
    <xf numFmtId="0" fontId="25" fillId="0" borderId="11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31" fillId="25" borderId="13" xfId="0" applyFont="1" applyFill="1" applyBorder="1" applyAlignment="1">
      <alignment horizontal="center" vertical="center" wrapText="1"/>
    </xf>
    <xf numFmtId="0" fontId="43" fillId="0" borderId="17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37" fillId="25" borderId="13" xfId="0" applyFont="1" applyFill="1" applyBorder="1" applyAlignment="1">
      <alignment horizontal="left" vertical="top" wrapText="1"/>
    </xf>
    <xf numFmtId="0" fontId="37" fillId="25" borderId="14" xfId="0" applyFont="1" applyFill="1" applyBorder="1" applyAlignment="1">
      <alignment horizontal="left" vertical="top" wrapText="1"/>
    </xf>
    <xf numFmtId="0" fontId="23" fillId="0" borderId="15" xfId="49" applyFont="1" applyBorder="1" applyAlignment="1">
      <alignment horizontal="center" vertical="top" wrapText="1"/>
    </xf>
    <xf numFmtId="0" fontId="23" fillId="0" borderId="10" xfId="49" applyFont="1" applyBorder="1" applyAlignment="1">
      <alignment horizontal="center" vertical="top" wrapText="1"/>
    </xf>
    <xf numFmtId="0" fontId="23" fillId="0" borderId="12" xfId="49" applyFont="1" applyBorder="1" applyAlignment="1">
      <alignment horizontal="center" vertical="top" wrapText="1"/>
    </xf>
    <xf numFmtId="0" fontId="23" fillId="25" borderId="13" xfId="49" applyFont="1" applyFill="1" applyBorder="1" applyAlignment="1">
      <alignment horizontal="center" vertical="center" wrapText="1"/>
    </xf>
    <xf numFmtId="0" fontId="23" fillId="25" borderId="17" xfId="49" applyFont="1" applyFill="1" applyBorder="1" applyAlignment="1">
      <alignment horizontal="center" vertical="center" wrapText="1"/>
    </xf>
    <xf numFmtId="0" fontId="23" fillId="25" borderId="14" xfId="49" applyFont="1" applyFill="1" applyBorder="1" applyAlignment="1">
      <alignment horizontal="center" vertical="center" wrapText="1"/>
    </xf>
    <xf numFmtId="0" fontId="23" fillId="25" borderId="15" xfId="49" applyFont="1" applyFill="1" applyBorder="1" applyAlignment="1">
      <alignment horizontal="center" vertical="center" textRotation="90" wrapText="1"/>
    </xf>
    <xf numFmtId="0" fontId="23" fillId="25" borderId="10" xfId="49" applyFont="1" applyFill="1" applyBorder="1" applyAlignment="1">
      <alignment horizontal="center" vertical="center" textRotation="90" wrapText="1"/>
    </xf>
    <xf numFmtId="0" fontId="23" fillId="25" borderId="12" xfId="49" applyFont="1" applyFill="1" applyBorder="1" applyAlignment="1">
      <alignment horizontal="center" vertical="center" textRotation="90" wrapText="1"/>
    </xf>
    <xf numFmtId="0" fontId="23" fillId="25" borderId="15" xfId="49" applyFont="1" applyFill="1" applyBorder="1" applyAlignment="1">
      <alignment horizontal="center" vertical="top" wrapText="1"/>
    </xf>
    <xf numFmtId="0" fontId="23" fillId="25" borderId="12" xfId="49" applyFont="1" applyFill="1" applyBorder="1" applyAlignment="1">
      <alignment horizontal="center" vertical="top"/>
    </xf>
    <xf numFmtId="0" fontId="23" fillId="0" borderId="13" xfId="49" applyFont="1" applyBorder="1" applyAlignment="1">
      <alignment horizontal="center" vertical="top" wrapText="1"/>
    </xf>
    <xf numFmtId="0" fontId="23" fillId="0" borderId="17" xfId="49" applyFont="1" applyBorder="1" applyAlignment="1">
      <alignment horizontal="center" vertical="top" wrapText="1"/>
    </xf>
    <xf numFmtId="0" fontId="23" fillId="0" borderId="14" xfId="49" applyFont="1" applyBorder="1" applyAlignment="1">
      <alignment horizontal="center" vertical="top" wrapText="1"/>
    </xf>
    <xf numFmtId="0" fontId="21" fillId="25" borderId="0" xfId="0" applyFont="1" applyFill="1" applyAlignment="1">
      <alignment wrapText="1"/>
    </xf>
    <xf numFmtId="0" fontId="0" fillId="0" borderId="0" xfId="0" applyAlignment="1">
      <alignment wrapText="1"/>
    </xf>
    <xf numFmtId="0" fontId="31" fillId="25" borderId="0" xfId="49" applyFont="1" applyFill="1" applyBorder="1" applyAlignment="1">
      <alignment horizontal="center" vertical="center" wrapText="1"/>
    </xf>
    <xf numFmtId="0" fontId="23" fillId="25" borderId="10" xfId="49" applyFont="1" applyFill="1" applyBorder="1" applyAlignment="1">
      <alignment horizontal="center" vertical="top" wrapText="1"/>
    </xf>
    <xf numFmtId="0" fontId="23" fillId="25" borderId="12" xfId="49" applyFont="1" applyFill="1" applyBorder="1" applyAlignment="1">
      <alignment horizontal="center" vertical="top" wrapText="1"/>
    </xf>
    <xf numFmtId="0" fontId="23" fillId="25" borderId="13" xfId="49" applyFont="1" applyFill="1" applyBorder="1" applyAlignment="1">
      <alignment horizontal="center" vertical="center"/>
    </xf>
    <xf numFmtId="0" fontId="23" fillId="25" borderId="14" xfId="49" applyFont="1" applyFill="1" applyBorder="1" applyAlignment="1">
      <alignment horizontal="center" vertical="center"/>
    </xf>
    <xf numFmtId="0" fontId="23" fillId="25" borderId="15" xfId="49" applyFont="1" applyFill="1" applyBorder="1" applyAlignment="1">
      <alignment horizontal="center" vertical="top"/>
    </xf>
    <xf numFmtId="0" fontId="23" fillId="25" borderId="10" xfId="49" applyFont="1" applyFill="1" applyBorder="1" applyAlignment="1">
      <alignment horizontal="center" vertical="top"/>
    </xf>
    <xf numFmtId="0" fontId="23" fillId="25" borderId="15" xfId="49" applyFont="1" applyFill="1" applyBorder="1" applyAlignment="1">
      <alignment horizontal="center" vertical="center" textRotation="90"/>
    </xf>
    <xf numFmtId="0" fontId="23" fillId="25" borderId="10" xfId="49" applyFont="1" applyFill="1" applyBorder="1" applyAlignment="1">
      <alignment horizontal="center" vertical="center" textRotation="90"/>
    </xf>
    <xf numFmtId="0" fontId="23" fillId="25" borderId="12" xfId="49" applyFont="1" applyFill="1" applyBorder="1" applyAlignment="1">
      <alignment horizontal="center" vertical="center" textRotation="90"/>
    </xf>
    <xf numFmtId="0" fontId="41" fillId="0" borderId="11" xfId="1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1" fillId="0" borderId="19" xfId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2" fillId="0" borderId="20" xfId="0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1" fillId="0" borderId="11" xfId="1" applyFont="1" applyBorder="1" applyAlignment="1">
      <alignment horizontal="center" vertical="top" wrapText="1"/>
    </xf>
  </cellXfs>
  <cellStyles count="5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BodyStyle" xfId="50"/>
    <cellStyle name="HeaderStyle" xfId="51"/>
    <cellStyle name="S1" xfId="52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 2 2" xfId="43"/>
    <cellStyle name="Обычный 2 3" xfId="49"/>
    <cellStyle name="Обычный 3" xfId="44"/>
    <cellStyle name="Обычный 4" xfId="45"/>
    <cellStyle name="Обычный 5" xfId="46"/>
    <cellStyle name="Обычный 6" xfId="47"/>
    <cellStyle name="Обычный 7" xfId="48"/>
    <cellStyle name="Плохой 2" xfId="37"/>
    <cellStyle name="Пояснение 2" xfId="38"/>
    <cellStyle name="Примечание 2" xfId="39"/>
    <cellStyle name="Связанная ячейка 2" xfId="40"/>
    <cellStyle name="Текст предупреждения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2:S81"/>
  <sheetViews>
    <sheetView view="pageLayout" topLeftCell="I34" zoomScale="78" zoomScaleNormal="100" zoomScaleSheetLayoutView="80" zoomScalePageLayoutView="78" workbookViewId="0">
      <selection activeCell="S27" sqref="S27"/>
    </sheetView>
  </sheetViews>
  <sheetFormatPr defaultRowHeight="15" x14ac:dyDescent="0.25"/>
  <cols>
    <col min="1" max="1" width="4.42578125" customWidth="1"/>
    <col min="2" max="2" width="49" customWidth="1"/>
    <col min="3" max="4" width="16.28515625" customWidth="1"/>
    <col min="5" max="5" width="14.28515625" customWidth="1"/>
    <col min="6" max="6" width="12.42578125" bestFit="1" customWidth="1"/>
    <col min="7" max="9" width="12.42578125" customWidth="1"/>
    <col min="10" max="10" width="13.85546875" customWidth="1"/>
    <col min="11" max="11" width="14.28515625" bestFit="1" customWidth="1"/>
    <col min="12" max="12" width="16.140625" customWidth="1"/>
    <col min="13" max="13" width="13.42578125" customWidth="1"/>
    <col min="14" max="14" width="12.28515625" customWidth="1"/>
    <col min="15" max="15" width="12.140625" customWidth="1"/>
    <col min="16" max="16" width="14.28515625" customWidth="1"/>
    <col min="17" max="18" width="13.85546875" customWidth="1"/>
    <col min="19" max="19" width="14.85546875" customWidth="1"/>
  </cols>
  <sheetData>
    <row r="2" spans="1:19" ht="15.75" x14ac:dyDescent="0.2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</row>
    <row r="3" spans="1:19" ht="96" customHeight="1" x14ac:dyDescent="0.25">
      <c r="A3" s="23"/>
      <c r="B3" s="23"/>
      <c r="C3" s="23"/>
      <c r="D3" s="23"/>
      <c r="E3" s="23"/>
      <c r="F3" s="23"/>
      <c r="G3" s="82"/>
      <c r="H3" s="82"/>
      <c r="I3" s="82"/>
      <c r="J3" s="82"/>
      <c r="K3" s="23"/>
      <c r="L3" s="23"/>
      <c r="M3" s="109" t="s">
        <v>127</v>
      </c>
      <c r="N3" s="110"/>
      <c r="O3" s="110"/>
      <c r="P3" s="110"/>
      <c r="Q3" s="110"/>
      <c r="R3" s="110"/>
      <c r="S3" s="110"/>
    </row>
    <row r="4" spans="1:19" ht="15" customHeight="1" x14ac:dyDescent="0.25">
      <c r="A4" s="23"/>
      <c r="B4" s="23"/>
      <c r="C4" s="23"/>
      <c r="D4" s="23"/>
      <c r="E4" s="23"/>
      <c r="F4" s="23"/>
      <c r="G4" s="82"/>
      <c r="H4" s="82"/>
      <c r="I4" s="82"/>
      <c r="J4" s="82"/>
      <c r="K4" s="23"/>
      <c r="L4" s="23"/>
      <c r="M4" s="23"/>
      <c r="N4" s="23"/>
      <c r="O4" s="23"/>
      <c r="P4" s="23"/>
      <c r="Q4" s="22"/>
      <c r="R4" s="35"/>
      <c r="S4" s="22"/>
    </row>
    <row r="5" spans="1:19" ht="48.6" customHeight="1" x14ac:dyDescent="0.25">
      <c r="A5" s="114" t="s">
        <v>105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</row>
    <row r="6" spans="1:19" ht="15" customHeight="1" x14ac:dyDescent="0.25">
      <c r="A6" s="116" t="s">
        <v>61</v>
      </c>
      <c r="B6" s="116" t="s">
        <v>60</v>
      </c>
      <c r="C6" s="116" t="s">
        <v>59</v>
      </c>
      <c r="D6" s="112" t="s">
        <v>58</v>
      </c>
      <c r="E6" s="120"/>
      <c r="F6" s="120"/>
      <c r="G6" s="120"/>
      <c r="H6" s="120"/>
      <c r="I6" s="120"/>
      <c r="J6" s="120"/>
      <c r="K6" s="120"/>
      <c r="L6" s="120"/>
      <c r="M6" s="112" t="s">
        <v>57</v>
      </c>
      <c r="N6" s="113"/>
      <c r="O6" s="113"/>
      <c r="P6" s="113"/>
      <c r="Q6" s="113"/>
      <c r="R6" s="113"/>
      <c r="S6" s="113"/>
    </row>
    <row r="7" spans="1:19" ht="113.25" customHeight="1" x14ac:dyDescent="0.25">
      <c r="A7" s="117"/>
      <c r="B7" s="117"/>
      <c r="C7" s="119"/>
      <c r="D7" s="34" t="s">
        <v>84</v>
      </c>
      <c r="E7" s="111" t="s">
        <v>93</v>
      </c>
      <c r="F7" s="111"/>
      <c r="G7" s="111" t="s">
        <v>86</v>
      </c>
      <c r="H7" s="111"/>
      <c r="I7" s="121" t="s">
        <v>91</v>
      </c>
      <c r="J7" s="121"/>
      <c r="K7" s="121" t="s">
        <v>92</v>
      </c>
      <c r="L7" s="121"/>
      <c r="M7" s="32" t="s">
        <v>87</v>
      </c>
      <c r="N7" s="111" t="s">
        <v>88</v>
      </c>
      <c r="O7" s="111"/>
      <c r="P7" s="122" t="s">
        <v>56</v>
      </c>
      <c r="Q7" s="123"/>
      <c r="R7" s="33" t="s">
        <v>89</v>
      </c>
      <c r="S7" s="75" t="s">
        <v>90</v>
      </c>
    </row>
    <row r="8" spans="1:19" ht="16.899999999999999" customHeight="1" x14ac:dyDescent="0.25">
      <c r="A8" s="118"/>
      <c r="B8" s="118"/>
      <c r="C8" s="20" t="s">
        <v>53</v>
      </c>
      <c r="D8" s="20" t="s">
        <v>53</v>
      </c>
      <c r="E8" s="37" t="s">
        <v>137</v>
      </c>
      <c r="F8" s="37" t="s">
        <v>138</v>
      </c>
      <c r="G8" s="81" t="s">
        <v>85</v>
      </c>
      <c r="H8" s="81" t="s">
        <v>138</v>
      </c>
      <c r="I8" s="20" t="s">
        <v>54</v>
      </c>
      <c r="J8" s="20" t="s">
        <v>53</v>
      </c>
      <c r="K8" s="20" t="s">
        <v>54</v>
      </c>
      <c r="L8" s="20" t="s">
        <v>53</v>
      </c>
      <c r="M8" s="20" t="s">
        <v>53</v>
      </c>
      <c r="N8" s="21" t="s">
        <v>55</v>
      </c>
      <c r="O8" s="20" t="s">
        <v>53</v>
      </c>
      <c r="P8" s="20" t="s">
        <v>54</v>
      </c>
      <c r="Q8" s="20" t="s">
        <v>53</v>
      </c>
      <c r="R8" s="20" t="s">
        <v>53</v>
      </c>
      <c r="S8" s="76" t="s">
        <v>53</v>
      </c>
    </row>
    <row r="9" spans="1:19" x14ac:dyDescent="0.25">
      <c r="A9" s="19">
        <v>1</v>
      </c>
      <c r="B9" s="57">
        <v>2</v>
      </c>
      <c r="C9" s="57">
        <v>3</v>
      </c>
      <c r="D9" s="57">
        <v>4</v>
      </c>
      <c r="E9" s="19"/>
      <c r="F9" s="19"/>
      <c r="G9" s="19"/>
      <c r="H9" s="19"/>
      <c r="I9" s="19">
        <v>7</v>
      </c>
      <c r="J9" s="19">
        <v>8</v>
      </c>
      <c r="K9" s="19">
        <v>11</v>
      </c>
      <c r="L9" s="19">
        <v>12</v>
      </c>
      <c r="M9" s="19"/>
      <c r="N9" s="19">
        <v>15</v>
      </c>
      <c r="O9" s="19">
        <v>16</v>
      </c>
      <c r="P9" s="19">
        <v>17</v>
      </c>
      <c r="Q9" s="19">
        <v>18</v>
      </c>
      <c r="R9" s="19"/>
      <c r="S9" s="77">
        <v>19</v>
      </c>
    </row>
    <row r="10" spans="1:19" s="94" customFormat="1" ht="32.25" customHeight="1" x14ac:dyDescent="0.25">
      <c r="A10" s="105" t="s">
        <v>95</v>
      </c>
      <c r="B10" s="106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</row>
    <row r="11" spans="1:19" ht="18.75" x14ac:dyDescent="0.25">
      <c r="A11" s="107" t="s">
        <v>134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</row>
    <row r="12" spans="1:19" s="55" customFormat="1" ht="15.75" x14ac:dyDescent="0.25">
      <c r="A12" s="53">
        <v>1</v>
      </c>
      <c r="B12" s="63" t="s">
        <v>110</v>
      </c>
      <c r="C12" s="51">
        <f>F12+H12+J12+L12+M12+O12+Q12+R12+S12</f>
        <v>9014157</v>
      </c>
      <c r="D12" s="83">
        <v>0</v>
      </c>
      <c r="E12" s="51">
        <v>0</v>
      </c>
      <c r="F12" s="51">
        <v>0</v>
      </c>
      <c r="G12" s="98">
        <v>0</v>
      </c>
      <c r="H12" s="98">
        <v>0</v>
      </c>
      <c r="I12" s="98">
        <v>0</v>
      </c>
      <c r="J12" s="98">
        <v>0</v>
      </c>
      <c r="K12" s="51">
        <v>1740</v>
      </c>
      <c r="L12" s="51">
        <v>8667257</v>
      </c>
      <c r="M12" s="98">
        <v>0</v>
      </c>
      <c r="N12" s="51">
        <v>0</v>
      </c>
      <c r="O12" s="51">
        <v>0</v>
      </c>
      <c r="P12" s="51">
        <v>0</v>
      </c>
      <c r="Q12" s="51">
        <v>0</v>
      </c>
      <c r="R12" s="51">
        <v>194800</v>
      </c>
      <c r="S12" s="51">
        <v>152100</v>
      </c>
    </row>
    <row r="13" spans="1:19" s="55" customFormat="1" ht="15" customHeight="1" x14ac:dyDescent="0.25">
      <c r="A13" s="53">
        <v>2</v>
      </c>
      <c r="B13" s="63" t="s">
        <v>111</v>
      </c>
      <c r="C13" s="51">
        <f t="shared" ref="C13:C15" si="0">F13+H13+J13+L13+M13+O13+Q13+R13+S13</f>
        <v>11203373.069999998</v>
      </c>
      <c r="D13" s="83">
        <v>0</v>
      </c>
      <c r="E13" s="51">
        <v>0</v>
      </c>
      <c r="F13" s="51">
        <v>0</v>
      </c>
      <c r="G13" s="98">
        <v>0</v>
      </c>
      <c r="H13" s="98">
        <v>0</v>
      </c>
      <c r="I13" s="98">
        <v>0</v>
      </c>
      <c r="J13" s="98">
        <v>0</v>
      </c>
      <c r="K13" s="51">
        <v>2100</v>
      </c>
      <c r="L13" s="51">
        <v>10865122.18</v>
      </c>
      <c r="M13" s="98">
        <v>0</v>
      </c>
      <c r="N13" s="51">
        <v>0</v>
      </c>
      <c r="O13" s="51">
        <v>0</v>
      </c>
      <c r="P13" s="51">
        <v>0</v>
      </c>
      <c r="Q13" s="51">
        <v>0</v>
      </c>
      <c r="R13" s="51">
        <v>187231.19</v>
      </c>
      <c r="S13" s="51">
        <v>151019.70000000001</v>
      </c>
    </row>
    <row r="14" spans="1:19" s="55" customFormat="1" ht="15" customHeight="1" x14ac:dyDescent="0.25">
      <c r="A14" s="53">
        <v>3</v>
      </c>
      <c r="B14" s="54" t="s">
        <v>112</v>
      </c>
      <c r="C14" s="51">
        <f t="shared" si="0"/>
        <v>2242590.9499999997</v>
      </c>
      <c r="D14" s="83">
        <v>0</v>
      </c>
      <c r="E14" s="51">
        <v>0</v>
      </c>
      <c r="F14" s="51">
        <v>0</v>
      </c>
      <c r="G14" s="98">
        <v>0</v>
      </c>
      <c r="H14" s="98">
        <v>0</v>
      </c>
      <c r="I14" s="98">
        <v>480</v>
      </c>
      <c r="J14" s="98">
        <v>2186059.13</v>
      </c>
      <c r="K14" s="51">
        <v>0</v>
      </c>
      <c r="L14" s="51">
        <v>0</v>
      </c>
      <c r="M14" s="98">
        <v>0</v>
      </c>
      <c r="N14" s="51">
        <v>0</v>
      </c>
      <c r="O14" s="51">
        <v>0</v>
      </c>
      <c r="P14" s="51">
        <v>0</v>
      </c>
      <c r="Q14" s="51">
        <v>0</v>
      </c>
      <c r="R14" s="51">
        <v>28018</v>
      </c>
      <c r="S14" s="51">
        <v>28513.82</v>
      </c>
    </row>
    <row r="15" spans="1:19" s="90" customFormat="1" ht="15.75" x14ac:dyDescent="0.25">
      <c r="A15" s="89"/>
      <c r="B15" s="89" t="s">
        <v>98</v>
      </c>
      <c r="C15" s="88">
        <f t="shared" si="0"/>
        <v>22460121.02</v>
      </c>
      <c r="D15" s="99">
        <f t="shared" ref="D15:S15" si="1">SUM(D12:D14)</f>
        <v>0</v>
      </c>
      <c r="E15" s="99">
        <f t="shared" si="1"/>
        <v>0</v>
      </c>
      <c r="F15" s="99">
        <f t="shared" si="1"/>
        <v>0</v>
      </c>
      <c r="G15" s="99">
        <f t="shared" si="1"/>
        <v>0</v>
      </c>
      <c r="H15" s="99">
        <f t="shared" si="1"/>
        <v>0</v>
      </c>
      <c r="I15" s="99">
        <f t="shared" si="1"/>
        <v>480</v>
      </c>
      <c r="J15" s="99">
        <f t="shared" si="1"/>
        <v>2186059.13</v>
      </c>
      <c r="K15" s="99">
        <f t="shared" si="1"/>
        <v>3840</v>
      </c>
      <c r="L15" s="99">
        <f t="shared" si="1"/>
        <v>19532379.18</v>
      </c>
      <c r="M15" s="99">
        <f t="shared" si="1"/>
        <v>0</v>
      </c>
      <c r="N15" s="99">
        <f t="shared" si="1"/>
        <v>0</v>
      </c>
      <c r="O15" s="99">
        <f t="shared" si="1"/>
        <v>0</v>
      </c>
      <c r="P15" s="99">
        <f t="shared" si="1"/>
        <v>0</v>
      </c>
      <c r="Q15" s="99">
        <f t="shared" si="1"/>
        <v>0</v>
      </c>
      <c r="R15" s="99">
        <f t="shared" si="1"/>
        <v>410049.19</v>
      </c>
      <c r="S15" s="99">
        <f t="shared" si="1"/>
        <v>331633.52</v>
      </c>
    </row>
    <row r="16" spans="1:19" ht="18.75" x14ac:dyDescent="0.25">
      <c r="A16" s="107" t="s">
        <v>135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</row>
    <row r="17" spans="1:19" ht="15.75" x14ac:dyDescent="0.25">
      <c r="A17" s="18">
        <v>1</v>
      </c>
      <c r="B17" s="63" t="s">
        <v>110</v>
      </c>
      <c r="C17" s="51">
        <f>F17+H17+J17+L17+O17+Q17+R17+S17</f>
        <v>1720901.86</v>
      </c>
      <c r="D17" s="51">
        <v>0</v>
      </c>
      <c r="E17" s="51">
        <v>0</v>
      </c>
      <c r="F17" s="51">
        <v>0</v>
      </c>
      <c r="G17" s="98">
        <v>0</v>
      </c>
      <c r="H17" s="98">
        <v>0</v>
      </c>
      <c r="I17" s="51">
        <v>0</v>
      </c>
      <c r="J17" s="51">
        <v>0</v>
      </c>
      <c r="K17" s="51">
        <v>0</v>
      </c>
      <c r="L17" s="51">
        <v>0</v>
      </c>
      <c r="M17" s="98">
        <v>0</v>
      </c>
      <c r="N17" s="42">
        <v>0</v>
      </c>
      <c r="O17" s="80">
        <v>0</v>
      </c>
      <c r="P17" s="100">
        <v>800</v>
      </c>
      <c r="Q17" s="101">
        <v>1357020.59</v>
      </c>
      <c r="R17" s="51">
        <v>219525.43</v>
      </c>
      <c r="S17" s="51">
        <v>144355.84</v>
      </c>
    </row>
    <row r="18" spans="1:19" ht="15.75" customHeight="1" x14ac:dyDescent="0.25">
      <c r="A18" s="18">
        <v>2</v>
      </c>
      <c r="B18" s="63" t="s">
        <v>113</v>
      </c>
      <c r="C18" s="51">
        <f t="shared" ref="C18:C20" si="2">F18+H18+J18+L18+O18+Q18+R18+S18</f>
        <v>12103649.84</v>
      </c>
      <c r="D18" s="51">
        <v>0</v>
      </c>
      <c r="E18" s="51">
        <v>0</v>
      </c>
      <c r="F18" s="51">
        <v>0</v>
      </c>
      <c r="G18" s="98">
        <v>0</v>
      </c>
      <c r="H18" s="98">
        <v>0</v>
      </c>
      <c r="I18" s="51">
        <v>0</v>
      </c>
      <c r="J18" s="51">
        <v>0</v>
      </c>
      <c r="K18" s="51">
        <v>2200</v>
      </c>
      <c r="L18" s="51">
        <v>11777665.51</v>
      </c>
      <c r="M18" s="98">
        <v>0</v>
      </c>
      <c r="N18" s="42">
        <v>0</v>
      </c>
      <c r="O18" s="80">
        <v>0</v>
      </c>
      <c r="P18" s="51">
        <v>0</v>
      </c>
      <c r="Q18" s="78">
        <v>0</v>
      </c>
      <c r="R18" s="51">
        <v>186277.33</v>
      </c>
      <c r="S18" s="51">
        <v>139707</v>
      </c>
    </row>
    <row r="19" spans="1:19" ht="15.75" customHeight="1" x14ac:dyDescent="0.25">
      <c r="A19" s="18">
        <v>3</v>
      </c>
      <c r="B19" s="63" t="s">
        <v>114</v>
      </c>
      <c r="C19" s="51">
        <f t="shared" si="2"/>
        <v>11944778.109999999</v>
      </c>
      <c r="D19" s="51">
        <v>0</v>
      </c>
      <c r="E19" s="51">
        <v>0</v>
      </c>
      <c r="F19" s="51">
        <v>0</v>
      </c>
      <c r="G19" s="98">
        <v>0</v>
      </c>
      <c r="H19" s="98">
        <v>0</v>
      </c>
      <c r="I19" s="51">
        <v>0</v>
      </c>
      <c r="J19" s="51">
        <v>0</v>
      </c>
      <c r="K19" s="51">
        <v>2760</v>
      </c>
      <c r="L19" s="51">
        <v>11801639.109999999</v>
      </c>
      <c r="M19" s="98">
        <v>0</v>
      </c>
      <c r="N19" s="42">
        <v>0</v>
      </c>
      <c r="O19" s="80">
        <v>0</v>
      </c>
      <c r="P19" s="51">
        <v>0</v>
      </c>
      <c r="Q19" s="51">
        <v>0</v>
      </c>
      <c r="R19" s="51">
        <v>81794</v>
      </c>
      <c r="S19" s="51">
        <v>61345</v>
      </c>
    </row>
    <row r="20" spans="1:19" ht="15.75" x14ac:dyDescent="0.25">
      <c r="A20" s="36"/>
      <c r="B20" s="56" t="s">
        <v>99</v>
      </c>
      <c r="C20" s="51">
        <f t="shared" si="2"/>
        <v>25769329.809999999</v>
      </c>
      <c r="D20" s="88">
        <f t="shared" ref="D20:S20" si="3">SUM(D17:D19)</f>
        <v>0</v>
      </c>
      <c r="E20" s="88">
        <f t="shared" si="3"/>
        <v>0</v>
      </c>
      <c r="F20" s="88">
        <f t="shared" si="3"/>
        <v>0</v>
      </c>
      <c r="G20" s="88">
        <f t="shared" si="3"/>
        <v>0</v>
      </c>
      <c r="H20" s="88">
        <f t="shared" si="3"/>
        <v>0</v>
      </c>
      <c r="I20" s="88">
        <f t="shared" si="3"/>
        <v>0</v>
      </c>
      <c r="J20" s="88">
        <f t="shared" si="3"/>
        <v>0</v>
      </c>
      <c r="K20" s="88">
        <f t="shared" si="3"/>
        <v>4960</v>
      </c>
      <c r="L20" s="88">
        <f t="shared" si="3"/>
        <v>23579304.619999997</v>
      </c>
      <c r="M20" s="88">
        <f t="shared" si="3"/>
        <v>0</v>
      </c>
      <c r="N20" s="88">
        <f t="shared" si="3"/>
        <v>0</v>
      </c>
      <c r="O20" s="88">
        <f t="shared" si="3"/>
        <v>0</v>
      </c>
      <c r="P20" s="88">
        <f t="shared" si="3"/>
        <v>800</v>
      </c>
      <c r="Q20" s="88">
        <f t="shared" si="3"/>
        <v>1357020.59</v>
      </c>
      <c r="R20" s="88">
        <f t="shared" si="3"/>
        <v>487596.76</v>
      </c>
      <c r="S20" s="88">
        <f t="shared" si="3"/>
        <v>345407.83999999997</v>
      </c>
    </row>
    <row r="21" spans="1:19" ht="18.75" x14ac:dyDescent="0.25">
      <c r="A21" s="107" t="s">
        <v>136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1:19" ht="15.75" x14ac:dyDescent="0.25">
      <c r="A22" s="18">
        <v>1</v>
      </c>
      <c r="B22" s="63" t="s">
        <v>109</v>
      </c>
      <c r="C22" s="98">
        <f t="shared" ref="C22:C24" si="4">F22+H22+J22+L22+O22+Q22+R22+S22</f>
        <v>7890381.8600000003</v>
      </c>
      <c r="D22" s="51">
        <v>0</v>
      </c>
      <c r="E22" s="51">
        <v>0</v>
      </c>
      <c r="F22" s="98">
        <v>0</v>
      </c>
      <c r="G22" s="51">
        <v>0</v>
      </c>
      <c r="H22" s="51">
        <v>0</v>
      </c>
      <c r="I22" s="51">
        <v>0</v>
      </c>
      <c r="J22" s="98">
        <v>0</v>
      </c>
      <c r="K22" s="51">
        <v>560</v>
      </c>
      <c r="L22" s="51">
        <v>5230920.4000000004</v>
      </c>
      <c r="M22" s="98">
        <v>0</v>
      </c>
      <c r="N22" s="95">
        <v>0</v>
      </c>
      <c r="O22" s="80">
        <v>0</v>
      </c>
      <c r="P22" s="51">
        <v>560</v>
      </c>
      <c r="Q22" s="98">
        <v>2500000</v>
      </c>
      <c r="R22" s="51">
        <v>106307.64</v>
      </c>
      <c r="S22" s="51">
        <v>53153.82</v>
      </c>
    </row>
    <row r="23" spans="1:19" ht="15.75" x14ac:dyDescent="0.25">
      <c r="A23" s="18">
        <v>2</v>
      </c>
      <c r="B23" s="63" t="s">
        <v>113</v>
      </c>
      <c r="C23" s="98">
        <f t="shared" si="4"/>
        <v>15450000</v>
      </c>
      <c r="D23" s="51">
        <v>0</v>
      </c>
      <c r="E23" s="51">
        <v>0</v>
      </c>
      <c r="F23" s="98">
        <v>0</v>
      </c>
      <c r="G23" s="51">
        <v>0</v>
      </c>
      <c r="H23" s="51">
        <v>0</v>
      </c>
      <c r="I23" s="51">
        <v>0</v>
      </c>
      <c r="J23" s="98">
        <v>0</v>
      </c>
      <c r="K23" s="51">
        <v>2100</v>
      </c>
      <c r="L23" s="51">
        <v>15000000</v>
      </c>
      <c r="M23" s="98">
        <v>0</v>
      </c>
      <c r="N23" s="95">
        <v>0</v>
      </c>
      <c r="O23" s="80">
        <v>0</v>
      </c>
      <c r="P23" s="51">
        <v>0</v>
      </c>
      <c r="Q23" s="98">
        <v>0</v>
      </c>
      <c r="R23" s="51">
        <v>300000</v>
      </c>
      <c r="S23" s="51">
        <v>150000</v>
      </c>
    </row>
    <row r="24" spans="1:19" s="96" customFormat="1" ht="15.75" x14ac:dyDescent="0.25">
      <c r="A24" s="66"/>
      <c r="B24" s="56" t="s">
        <v>100</v>
      </c>
      <c r="C24" s="98">
        <f t="shared" si="4"/>
        <v>23340381.859999999</v>
      </c>
      <c r="D24" s="88">
        <f t="shared" ref="D24:S24" si="5">SUM(D22:D23)</f>
        <v>0</v>
      </c>
      <c r="E24" s="88">
        <f t="shared" si="5"/>
        <v>0</v>
      </c>
      <c r="F24" s="88">
        <f t="shared" si="5"/>
        <v>0</v>
      </c>
      <c r="G24" s="88">
        <f t="shared" si="5"/>
        <v>0</v>
      </c>
      <c r="H24" s="88">
        <f t="shared" si="5"/>
        <v>0</v>
      </c>
      <c r="I24" s="88">
        <f t="shared" si="5"/>
        <v>0</v>
      </c>
      <c r="J24" s="88">
        <f t="shared" si="5"/>
        <v>0</v>
      </c>
      <c r="K24" s="88">
        <f t="shared" si="5"/>
        <v>2660</v>
      </c>
      <c r="L24" s="88">
        <f t="shared" si="5"/>
        <v>20230920.399999999</v>
      </c>
      <c r="M24" s="88">
        <f t="shared" si="5"/>
        <v>0</v>
      </c>
      <c r="N24" s="88">
        <f t="shared" si="5"/>
        <v>0</v>
      </c>
      <c r="O24" s="88">
        <f t="shared" si="5"/>
        <v>0</v>
      </c>
      <c r="P24" s="88">
        <f t="shared" si="5"/>
        <v>560</v>
      </c>
      <c r="Q24" s="88">
        <f t="shared" si="5"/>
        <v>2500000</v>
      </c>
      <c r="R24" s="88">
        <f t="shared" si="5"/>
        <v>406307.64</v>
      </c>
      <c r="S24" s="88">
        <f t="shared" si="5"/>
        <v>203153.82</v>
      </c>
    </row>
    <row r="25" spans="1:19" ht="15.75" x14ac:dyDescent="0.25">
      <c r="L25" s="84"/>
      <c r="M25" s="85"/>
      <c r="N25" s="86"/>
      <c r="O25" s="84"/>
    </row>
    <row r="26" spans="1:19" ht="15.75" x14ac:dyDescent="0.25">
      <c r="L26" s="84"/>
      <c r="M26" s="85"/>
      <c r="N26" s="86"/>
      <c r="O26" s="84"/>
    </row>
    <row r="27" spans="1:19" ht="15.75" x14ac:dyDescent="0.25">
      <c r="L27" s="84"/>
      <c r="M27" s="85"/>
      <c r="N27" s="86"/>
      <c r="O27" s="84"/>
    </row>
    <row r="28" spans="1:19" ht="15.75" x14ac:dyDescent="0.25">
      <c r="L28" s="84"/>
      <c r="M28" s="85"/>
      <c r="N28" s="86"/>
      <c r="O28" s="84"/>
    </row>
    <row r="29" spans="1:19" ht="15.75" x14ac:dyDescent="0.25">
      <c r="L29" s="84"/>
      <c r="M29" s="85"/>
      <c r="N29" s="86"/>
      <c r="O29" s="84"/>
    </row>
    <row r="30" spans="1:19" ht="15.75" x14ac:dyDescent="0.25">
      <c r="L30" s="84"/>
      <c r="M30" s="85"/>
      <c r="N30" s="86"/>
      <c r="O30" s="84"/>
    </row>
    <row r="31" spans="1:19" ht="15.75" x14ac:dyDescent="0.25">
      <c r="L31" s="84"/>
      <c r="M31" s="85"/>
      <c r="N31" s="86"/>
      <c r="O31" s="84"/>
    </row>
    <row r="32" spans="1:19" ht="15.75" x14ac:dyDescent="0.25">
      <c r="L32" s="84"/>
      <c r="M32" s="85"/>
      <c r="N32" s="86"/>
      <c r="O32" s="84"/>
    </row>
    <row r="33" spans="12:15" ht="15.75" x14ac:dyDescent="0.25">
      <c r="L33" s="84"/>
      <c r="M33" s="85"/>
      <c r="N33" s="86"/>
      <c r="O33" s="84"/>
    </row>
    <row r="34" spans="12:15" ht="15.75" x14ac:dyDescent="0.25">
      <c r="L34" s="84"/>
      <c r="M34" s="85"/>
      <c r="N34" s="86"/>
      <c r="O34" s="84"/>
    </row>
    <row r="35" spans="12:15" ht="15.75" x14ac:dyDescent="0.25">
      <c r="L35" s="84"/>
      <c r="M35" s="85"/>
      <c r="N35" s="86"/>
      <c r="O35" s="84"/>
    </row>
    <row r="36" spans="12:15" ht="15.75" x14ac:dyDescent="0.25">
      <c r="L36" s="84"/>
      <c r="M36" s="85"/>
      <c r="N36" s="86"/>
      <c r="O36" s="84"/>
    </row>
    <row r="37" spans="12:15" ht="15.75" x14ac:dyDescent="0.25">
      <c r="L37" s="84"/>
      <c r="M37" s="85"/>
      <c r="N37" s="86"/>
      <c r="O37" s="84"/>
    </row>
    <row r="38" spans="12:15" ht="15.75" x14ac:dyDescent="0.25">
      <c r="L38" s="84"/>
      <c r="M38" s="87"/>
      <c r="N38" s="87"/>
      <c r="O38" s="84"/>
    </row>
    <row r="39" spans="12:15" x14ac:dyDescent="0.25">
      <c r="L39" s="84"/>
      <c r="M39" s="84"/>
      <c r="N39" s="84"/>
      <c r="O39" s="84"/>
    </row>
    <row r="40" spans="12:15" x14ac:dyDescent="0.25">
      <c r="L40" s="84"/>
      <c r="M40" s="84"/>
      <c r="N40" s="84"/>
      <c r="O40" s="84"/>
    </row>
    <row r="41" spans="12:15" x14ac:dyDescent="0.25">
      <c r="L41" s="84"/>
      <c r="M41" s="84"/>
      <c r="N41" s="84"/>
      <c r="O41" s="84"/>
    </row>
    <row r="42" spans="12:15" x14ac:dyDescent="0.25">
      <c r="L42" s="84"/>
      <c r="M42" s="84"/>
      <c r="N42" s="84"/>
      <c r="O42" s="84"/>
    </row>
    <row r="43" spans="12:15" x14ac:dyDescent="0.25">
      <c r="L43" s="84"/>
      <c r="M43" s="84"/>
      <c r="N43" s="84"/>
      <c r="O43" s="84"/>
    </row>
    <row r="44" spans="12:15" x14ac:dyDescent="0.25">
      <c r="L44" s="84"/>
      <c r="M44" s="84"/>
      <c r="N44" s="84"/>
      <c r="O44" s="84"/>
    </row>
    <row r="45" spans="12:15" x14ac:dyDescent="0.25">
      <c r="L45" s="84"/>
      <c r="M45" s="84"/>
      <c r="N45" s="84"/>
      <c r="O45" s="84"/>
    </row>
    <row r="46" spans="12:15" x14ac:dyDescent="0.25">
      <c r="L46" s="84"/>
      <c r="M46" s="84"/>
      <c r="N46" s="84"/>
      <c r="O46" s="84"/>
    </row>
    <row r="47" spans="12:15" x14ac:dyDescent="0.25">
      <c r="L47" s="84"/>
      <c r="M47" s="84"/>
      <c r="N47" s="84"/>
      <c r="O47" s="84"/>
    </row>
    <row r="48" spans="12:15" x14ac:dyDescent="0.25">
      <c r="L48" s="84"/>
      <c r="M48" s="84"/>
      <c r="N48" s="84"/>
      <c r="O48" s="84"/>
    </row>
    <row r="49" spans="12:15" x14ac:dyDescent="0.25">
      <c r="L49" s="84"/>
      <c r="M49" s="84"/>
      <c r="N49" s="84"/>
      <c r="O49" s="84"/>
    </row>
    <row r="50" spans="12:15" x14ac:dyDescent="0.25">
      <c r="L50" s="84"/>
      <c r="M50" s="84"/>
      <c r="N50" s="84"/>
      <c r="O50" s="84"/>
    </row>
    <row r="51" spans="12:15" x14ac:dyDescent="0.25">
      <c r="L51" s="84"/>
      <c r="M51" s="84"/>
      <c r="N51" s="84"/>
      <c r="O51" s="84"/>
    </row>
    <row r="52" spans="12:15" x14ac:dyDescent="0.25">
      <c r="L52" s="84"/>
      <c r="M52" s="84"/>
      <c r="N52" s="84"/>
      <c r="O52" s="84"/>
    </row>
    <row r="53" spans="12:15" x14ac:dyDescent="0.25">
      <c r="L53" s="84"/>
      <c r="M53" s="84"/>
      <c r="N53" s="84"/>
      <c r="O53" s="84"/>
    </row>
    <row r="54" spans="12:15" x14ac:dyDescent="0.25">
      <c r="L54" s="84"/>
      <c r="M54" s="84"/>
      <c r="N54" s="84"/>
      <c r="O54" s="84"/>
    </row>
    <row r="55" spans="12:15" x14ac:dyDescent="0.25">
      <c r="L55" s="84"/>
      <c r="M55" s="84"/>
      <c r="N55" s="84"/>
      <c r="O55" s="84"/>
    </row>
    <row r="56" spans="12:15" x14ac:dyDescent="0.25">
      <c r="L56" s="84"/>
      <c r="M56" s="84"/>
      <c r="N56" s="84"/>
      <c r="O56" s="84"/>
    </row>
    <row r="57" spans="12:15" x14ac:dyDescent="0.25">
      <c r="L57" s="84"/>
      <c r="M57" s="84"/>
      <c r="N57" s="84"/>
      <c r="O57" s="84"/>
    </row>
    <row r="58" spans="12:15" x14ac:dyDescent="0.25">
      <c r="L58" s="84"/>
      <c r="M58" s="84"/>
      <c r="N58" s="84"/>
      <c r="O58" s="84"/>
    </row>
    <row r="59" spans="12:15" x14ac:dyDescent="0.25">
      <c r="L59" s="84"/>
      <c r="M59" s="84"/>
      <c r="N59" s="84"/>
      <c r="O59" s="84"/>
    </row>
    <row r="60" spans="12:15" x14ac:dyDescent="0.25">
      <c r="L60" s="84"/>
      <c r="M60" s="84"/>
      <c r="N60" s="84"/>
      <c r="O60" s="84"/>
    </row>
    <row r="61" spans="12:15" x14ac:dyDescent="0.25">
      <c r="L61" s="84"/>
      <c r="M61" s="84"/>
      <c r="N61" s="84"/>
      <c r="O61" s="84"/>
    </row>
    <row r="62" spans="12:15" x14ac:dyDescent="0.25">
      <c r="L62" s="84"/>
      <c r="M62" s="84"/>
      <c r="N62" s="84"/>
      <c r="O62" s="84"/>
    </row>
    <row r="63" spans="12:15" x14ac:dyDescent="0.25">
      <c r="L63" s="84"/>
      <c r="M63" s="84"/>
      <c r="N63" s="84"/>
      <c r="O63" s="84"/>
    </row>
    <row r="64" spans="12:15" x14ac:dyDescent="0.25">
      <c r="L64" s="84"/>
      <c r="M64" s="84"/>
      <c r="N64" s="84"/>
      <c r="O64" s="84"/>
    </row>
    <row r="65" spans="12:15" x14ac:dyDescent="0.25">
      <c r="L65" s="84"/>
      <c r="M65" s="84"/>
      <c r="N65" s="84"/>
      <c r="O65" s="84"/>
    </row>
    <row r="66" spans="12:15" x14ac:dyDescent="0.25">
      <c r="L66" s="84"/>
      <c r="M66" s="84"/>
      <c r="N66" s="84"/>
      <c r="O66" s="84"/>
    </row>
    <row r="67" spans="12:15" x14ac:dyDescent="0.25">
      <c r="L67" s="84"/>
      <c r="M67" s="84"/>
      <c r="N67" s="84"/>
      <c r="O67" s="84"/>
    </row>
    <row r="68" spans="12:15" x14ac:dyDescent="0.25">
      <c r="L68" s="84"/>
      <c r="M68" s="84"/>
      <c r="N68" s="84"/>
      <c r="O68" s="84"/>
    </row>
    <row r="69" spans="12:15" x14ac:dyDescent="0.25">
      <c r="L69" s="84"/>
      <c r="M69" s="84"/>
      <c r="N69" s="84"/>
      <c r="O69" s="84"/>
    </row>
    <row r="70" spans="12:15" x14ac:dyDescent="0.25">
      <c r="L70" s="84"/>
      <c r="M70" s="84"/>
      <c r="N70" s="84"/>
      <c r="O70" s="84"/>
    </row>
    <row r="71" spans="12:15" x14ac:dyDescent="0.25">
      <c r="L71" s="84"/>
      <c r="M71" s="84"/>
      <c r="N71" s="84"/>
      <c r="O71" s="84"/>
    </row>
    <row r="72" spans="12:15" x14ac:dyDescent="0.25">
      <c r="L72" s="84"/>
      <c r="M72" s="84"/>
      <c r="N72" s="84"/>
      <c r="O72" s="84"/>
    </row>
    <row r="73" spans="12:15" x14ac:dyDescent="0.25">
      <c r="L73" s="84"/>
      <c r="M73" s="84"/>
      <c r="N73" s="84"/>
      <c r="O73" s="84"/>
    </row>
    <row r="74" spans="12:15" x14ac:dyDescent="0.25">
      <c r="L74" s="84"/>
      <c r="M74" s="84"/>
      <c r="N74" s="84"/>
      <c r="O74" s="84"/>
    </row>
    <row r="75" spans="12:15" x14ac:dyDescent="0.25">
      <c r="L75" s="84"/>
      <c r="M75" s="84"/>
      <c r="N75" s="84"/>
      <c r="O75" s="84"/>
    </row>
    <row r="76" spans="12:15" x14ac:dyDescent="0.25">
      <c r="L76" s="84"/>
      <c r="M76" s="84"/>
      <c r="N76" s="84"/>
      <c r="O76" s="84"/>
    </row>
    <row r="77" spans="12:15" x14ac:dyDescent="0.25">
      <c r="L77" s="84"/>
      <c r="M77" s="84"/>
      <c r="N77" s="84"/>
      <c r="O77" s="84"/>
    </row>
    <row r="78" spans="12:15" x14ac:dyDescent="0.25">
      <c r="L78" s="84"/>
      <c r="M78" s="84"/>
      <c r="N78" s="84"/>
      <c r="O78" s="84"/>
    </row>
    <row r="79" spans="12:15" x14ac:dyDescent="0.25">
      <c r="L79" s="84"/>
      <c r="M79" s="84"/>
      <c r="N79" s="84"/>
      <c r="O79" s="84"/>
    </row>
    <row r="80" spans="12:15" x14ac:dyDescent="0.25">
      <c r="L80" s="84"/>
      <c r="M80" s="84"/>
      <c r="N80" s="84"/>
      <c r="O80" s="84"/>
    </row>
    <row r="81" spans="12:15" x14ac:dyDescent="0.25">
      <c r="L81" s="84"/>
      <c r="M81" s="84"/>
      <c r="N81" s="84"/>
      <c r="O81" s="84"/>
    </row>
  </sheetData>
  <autoFilter ref="A9:S9"/>
  <mergeCells count="18">
    <mergeCell ref="A2:S2"/>
    <mergeCell ref="A6:A8"/>
    <mergeCell ref="B6:B8"/>
    <mergeCell ref="C6:C7"/>
    <mergeCell ref="D6:L6"/>
    <mergeCell ref="K7:L7"/>
    <mergeCell ref="N7:O7"/>
    <mergeCell ref="P7:Q7"/>
    <mergeCell ref="I7:J7"/>
    <mergeCell ref="G7:H7"/>
    <mergeCell ref="A10:B10"/>
    <mergeCell ref="A11:S11"/>
    <mergeCell ref="A16:S16"/>
    <mergeCell ref="A21:S21"/>
    <mergeCell ref="M3:S3"/>
    <mergeCell ref="E7:F7"/>
    <mergeCell ref="M6:S6"/>
    <mergeCell ref="A5:S5"/>
  </mergeCells>
  <printOptions horizontalCentered="1"/>
  <pageMargins left="0" right="0" top="0.55118110236220474" bottom="0.11811023622047245" header="0" footer="0"/>
  <pageSetup paperSize="9" scale="45" orientation="landscape" r:id="rId1"/>
  <headerFooter>
    <oddHeader>&amp;C&amp;P</oddHeader>
    <firstFooter>&amp;L___________________________ - шул исәптән, җилләтелми торган түбәне яңадан җилләтелә торган итеп үзгәртеп кору, түбәгә чыгу урыннарын ясау;** - шул исәптән, фасадны җылыту.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view="pageBreakPreview" topLeftCell="I10" zoomScaleNormal="100" zoomScaleSheetLayoutView="100" workbookViewId="0">
      <selection activeCell="O1" sqref="O1:R4"/>
    </sheetView>
  </sheetViews>
  <sheetFormatPr defaultRowHeight="15" x14ac:dyDescent="0.25"/>
  <cols>
    <col min="1" max="1" width="3.85546875" customWidth="1"/>
    <col min="2" max="2" width="37.7109375" customWidth="1"/>
    <col min="3" max="3" width="6.85546875" style="24" customWidth="1"/>
    <col min="4" max="4" width="9.85546875" style="24" customWidth="1"/>
    <col min="5" max="5" width="12.7109375" style="24" customWidth="1"/>
    <col min="6" max="7" width="3.28515625" style="24" bestFit="1" customWidth="1"/>
    <col min="8" max="8" width="12.5703125" style="24" customWidth="1"/>
    <col min="9" max="9" width="12.5703125" customWidth="1"/>
    <col min="10" max="11" width="12.7109375" customWidth="1"/>
    <col min="12" max="12" width="12.85546875" bestFit="1" customWidth="1"/>
    <col min="13" max="13" width="17" customWidth="1"/>
    <col min="14" max="14" width="14.7109375" bestFit="1" customWidth="1"/>
    <col min="15" max="16" width="16.28515625" bestFit="1" customWidth="1"/>
    <col min="17" max="17" width="18.85546875" customWidth="1"/>
    <col min="18" max="18" width="11.85546875" customWidth="1"/>
    <col min="19" max="19" width="12.42578125" bestFit="1" customWidth="1"/>
  </cols>
  <sheetData>
    <row r="1" spans="1:19" ht="15" customHeight="1" x14ac:dyDescent="0.25">
      <c r="A1" s="30"/>
      <c r="B1" s="30"/>
      <c r="C1" s="31"/>
      <c r="D1" s="31"/>
      <c r="E1" s="31"/>
      <c r="F1" s="31"/>
      <c r="G1" s="31"/>
      <c r="H1" s="31"/>
      <c r="I1" s="30"/>
      <c r="J1" s="30"/>
      <c r="K1" s="30"/>
      <c r="L1" s="30"/>
      <c r="M1" s="30"/>
      <c r="N1" s="30"/>
      <c r="O1" s="143" t="s">
        <v>162</v>
      </c>
      <c r="P1" s="144"/>
      <c r="Q1" s="144"/>
      <c r="R1" s="144"/>
    </row>
    <row r="2" spans="1:19" ht="29.25" customHeight="1" x14ac:dyDescent="0.25">
      <c r="A2" s="30"/>
      <c r="B2" s="30"/>
      <c r="C2" s="31"/>
      <c r="D2" s="31"/>
      <c r="E2" s="31"/>
      <c r="F2" s="31"/>
      <c r="G2" s="31"/>
      <c r="H2" s="31"/>
      <c r="I2" s="30"/>
      <c r="J2" s="30"/>
      <c r="K2" s="30"/>
      <c r="L2" s="30"/>
      <c r="M2" s="30"/>
      <c r="N2" s="30"/>
      <c r="O2" s="144"/>
      <c r="P2" s="144"/>
      <c r="Q2" s="144"/>
      <c r="R2" s="144"/>
    </row>
    <row r="3" spans="1:19" ht="15" customHeight="1" x14ac:dyDescent="0.25">
      <c r="A3" s="30"/>
      <c r="B3" s="30"/>
      <c r="C3" s="31"/>
      <c r="D3" s="31"/>
      <c r="E3" s="31"/>
      <c r="F3" s="31"/>
      <c r="G3" s="31"/>
      <c r="H3" s="31"/>
      <c r="I3" s="30"/>
      <c r="J3" s="30"/>
      <c r="K3" s="30"/>
      <c r="L3" s="30"/>
      <c r="M3" s="30"/>
      <c r="N3" s="30"/>
      <c r="O3" s="144"/>
      <c r="P3" s="144"/>
      <c r="Q3" s="144"/>
      <c r="R3" s="144"/>
    </row>
    <row r="4" spans="1:19" ht="49.5" customHeight="1" x14ac:dyDescent="0.25">
      <c r="A4" s="30"/>
      <c r="B4" s="30"/>
      <c r="C4" s="31"/>
      <c r="D4" s="31"/>
      <c r="E4" s="31"/>
      <c r="F4" s="31"/>
      <c r="G4" s="31"/>
      <c r="H4" s="31"/>
      <c r="I4" s="30"/>
      <c r="J4" s="30"/>
      <c r="K4" s="30"/>
      <c r="L4" s="30"/>
      <c r="M4" s="30"/>
      <c r="N4" s="30"/>
      <c r="O4" s="144"/>
      <c r="P4" s="144"/>
      <c r="Q4" s="144"/>
      <c r="R4" s="144"/>
    </row>
    <row r="5" spans="1:19" ht="8.4499999999999993" customHeight="1" x14ac:dyDescent="0.25">
      <c r="A5" s="30"/>
      <c r="B5" s="30"/>
      <c r="C5" s="31"/>
      <c r="D5" s="31"/>
      <c r="E5" s="31"/>
      <c r="F5" s="31"/>
      <c r="G5" s="31"/>
      <c r="H5" s="31"/>
      <c r="I5" s="30"/>
      <c r="J5" s="30"/>
      <c r="K5" s="30"/>
      <c r="L5" s="30"/>
      <c r="M5" s="30"/>
      <c r="N5" s="30"/>
      <c r="O5" s="30"/>
      <c r="P5" s="30"/>
      <c r="Q5" s="30"/>
      <c r="R5" s="29"/>
    </row>
    <row r="6" spans="1:19" ht="88.5" customHeight="1" x14ac:dyDescent="0.25">
      <c r="A6" s="145" t="s">
        <v>104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</row>
    <row r="7" spans="1:19" ht="30.75" customHeight="1" x14ac:dyDescent="0.25">
      <c r="A7" s="138" t="s">
        <v>62</v>
      </c>
      <c r="B7" s="138" t="s">
        <v>63</v>
      </c>
      <c r="C7" s="148" t="s">
        <v>64</v>
      </c>
      <c r="D7" s="149"/>
      <c r="E7" s="150" t="s">
        <v>65</v>
      </c>
      <c r="F7" s="152" t="s">
        <v>66</v>
      </c>
      <c r="G7" s="152" t="s">
        <v>67</v>
      </c>
      <c r="H7" s="138" t="s">
        <v>68</v>
      </c>
      <c r="I7" s="140" t="s">
        <v>69</v>
      </c>
      <c r="J7" s="142"/>
      <c r="K7" s="129" t="s">
        <v>70</v>
      </c>
      <c r="L7" s="129" t="s">
        <v>71</v>
      </c>
      <c r="M7" s="132" t="s">
        <v>72</v>
      </c>
      <c r="N7" s="133"/>
      <c r="O7" s="133"/>
      <c r="P7" s="133"/>
      <c r="Q7" s="134"/>
      <c r="R7" s="129" t="s">
        <v>73</v>
      </c>
    </row>
    <row r="8" spans="1:19" ht="15" customHeight="1" x14ac:dyDescent="0.25">
      <c r="A8" s="146"/>
      <c r="B8" s="146"/>
      <c r="C8" s="135" t="s">
        <v>74</v>
      </c>
      <c r="D8" s="135" t="s">
        <v>75</v>
      </c>
      <c r="E8" s="151"/>
      <c r="F8" s="153"/>
      <c r="G8" s="153"/>
      <c r="H8" s="151"/>
      <c r="I8" s="138" t="s">
        <v>152</v>
      </c>
      <c r="J8" s="138" t="s">
        <v>76</v>
      </c>
      <c r="K8" s="130"/>
      <c r="L8" s="130"/>
      <c r="M8" s="129" t="s">
        <v>77</v>
      </c>
      <c r="N8" s="140" t="s">
        <v>78</v>
      </c>
      <c r="O8" s="141"/>
      <c r="P8" s="141"/>
      <c r="Q8" s="142"/>
      <c r="R8" s="130"/>
    </row>
    <row r="9" spans="1:19" ht="89.25" x14ac:dyDescent="0.25">
      <c r="A9" s="146"/>
      <c r="B9" s="146"/>
      <c r="C9" s="136"/>
      <c r="D9" s="136"/>
      <c r="E9" s="151"/>
      <c r="F9" s="153"/>
      <c r="G9" s="153"/>
      <c r="H9" s="139"/>
      <c r="I9" s="139"/>
      <c r="J9" s="139"/>
      <c r="K9" s="131"/>
      <c r="L9" s="130"/>
      <c r="M9" s="131"/>
      <c r="N9" s="28" t="s">
        <v>79</v>
      </c>
      <c r="O9" s="28" t="s">
        <v>80</v>
      </c>
      <c r="P9" s="28" t="s">
        <v>81</v>
      </c>
      <c r="Q9" s="28" t="s">
        <v>82</v>
      </c>
      <c r="R9" s="130"/>
    </row>
    <row r="10" spans="1:19" x14ac:dyDescent="0.25">
      <c r="A10" s="147"/>
      <c r="B10" s="147"/>
      <c r="C10" s="137"/>
      <c r="D10" s="137"/>
      <c r="E10" s="139"/>
      <c r="F10" s="154"/>
      <c r="G10" s="154"/>
      <c r="H10" s="28" t="s">
        <v>151</v>
      </c>
      <c r="I10" s="28" t="s">
        <v>151</v>
      </c>
      <c r="J10" s="28" t="s">
        <v>54</v>
      </c>
      <c r="K10" s="28" t="s">
        <v>83</v>
      </c>
      <c r="L10" s="131"/>
      <c r="M10" s="28" t="s">
        <v>156</v>
      </c>
      <c r="N10" s="28" t="s">
        <v>156</v>
      </c>
      <c r="O10" s="28" t="s">
        <v>156</v>
      </c>
      <c r="P10" s="28" t="s">
        <v>156</v>
      </c>
      <c r="Q10" s="28" t="s">
        <v>53</v>
      </c>
      <c r="R10" s="131"/>
    </row>
    <row r="11" spans="1:19" x14ac:dyDescent="0.25">
      <c r="A11" s="27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  <c r="G11" s="27">
        <v>7</v>
      </c>
      <c r="H11" s="27">
        <v>8</v>
      </c>
      <c r="I11" s="27">
        <v>9</v>
      </c>
      <c r="J11" s="27">
        <v>10</v>
      </c>
      <c r="K11" s="27">
        <v>11</v>
      </c>
      <c r="L11" s="27">
        <v>12</v>
      </c>
      <c r="M11" s="27">
        <v>13</v>
      </c>
      <c r="N11" s="27">
        <v>14</v>
      </c>
      <c r="O11" s="27">
        <v>15</v>
      </c>
      <c r="P11" s="27">
        <v>16</v>
      </c>
      <c r="Q11" s="27">
        <v>17</v>
      </c>
      <c r="R11" s="27">
        <v>20</v>
      </c>
    </row>
    <row r="12" spans="1:19" s="49" customFormat="1" ht="32.25" customHeight="1" x14ac:dyDescent="0.25">
      <c r="A12" s="127" t="s">
        <v>139</v>
      </c>
      <c r="B12" s="128"/>
      <c r="C12" s="45"/>
      <c r="D12" s="45"/>
      <c r="E12" s="45"/>
      <c r="F12" s="45"/>
      <c r="G12" s="45"/>
      <c r="H12" s="46">
        <f>H17+H22+H26</f>
        <v>22009.82</v>
      </c>
      <c r="I12" s="46">
        <f>I17+I22+I26</f>
        <v>19634.86</v>
      </c>
      <c r="J12" s="46">
        <f>J17+J22+J26</f>
        <v>19232.900000000001</v>
      </c>
      <c r="K12" s="46">
        <f>K17+K22+K26</f>
        <v>959</v>
      </c>
      <c r="L12" s="91"/>
      <c r="M12" s="92">
        <f>M17+M22+M26</f>
        <v>71569832.689999998</v>
      </c>
      <c r="N12" s="92">
        <f>N17+N22+N26</f>
        <v>0</v>
      </c>
      <c r="O12" s="92">
        <f>O17+O22+O26</f>
        <v>14601625.91</v>
      </c>
      <c r="P12" s="92">
        <f>P17+P22+P26</f>
        <v>12816000</v>
      </c>
      <c r="Q12" s="92">
        <f>Q17+Q22+Q26</f>
        <v>44152206.780000001</v>
      </c>
      <c r="R12" s="48"/>
    </row>
    <row r="13" spans="1:19" ht="18.75" x14ac:dyDescent="0.25">
      <c r="A13" s="124" t="s">
        <v>140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6"/>
    </row>
    <row r="14" spans="1:19" ht="31.5" x14ac:dyDescent="0.25">
      <c r="A14" s="50">
        <v>1</v>
      </c>
      <c r="B14" s="63" t="s">
        <v>143</v>
      </c>
      <c r="C14" s="58" t="s">
        <v>145</v>
      </c>
      <c r="D14" s="58" t="s">
        <v>148</v>
      </c>
      <c r="E14" s="26" t="s">
        <v>150</v>
      </c>
      <c r="F14" s="40">
        <v>3</v>
      </c>
      <c r="G14" s="41">
        <v>4</v>
      </c>
      <c r="H14" s="61">
        <v>2332.29</v>
      </c>
      <c r="I14" s="61">
        <v>2038.81</v>
      </c>
      <c r="J14" s="61">
        <v>2008.96</v>
      </c>
      <c r="K14" s="58" t="s">
        <v>153</v>
      </c>
      <c r="L14" s="25" t="s">
        <v>155</v>
      </c>
      <c r="M14" s="104">
        <f>N14+O14+P14+Q14</f>
        <v>9014157</v>
      </c>
      <c r="N14" s="52">
        <v>0</v>
      </c>
      <c r="O14" s="51">
        <v>3646039.66</v>
      </c>
      <c r="P14" s="51">
        <v>2000000</v>
      </c>
      <c r="Q14" s="51">
        <v>3368117.34</v>
      </c>
      <c r="R14" s="43">
        <v>44196</v>
      </c>
      <c r="S14" s="102">
        <v>10520540.369999999</v>
      </c>
    </row>
    <row r="15" spans="1:19" ht="15.75" x14ac:dyDescent="0.25">
      <c r="A15" s="50">
        <v>2</v>
      </c>
      <c r="B15" s="63" t="s">
        <v>111</v>
      </c>
      <c r="C15" s="58" t="s">
        <v>116</v>
      </c>
      <c r="D15" s="58" t="s">
        <v>125</v>
      </c>
      <c r="E15" s="26" t="s">
        <v>150</v>
      </c>
      <c r="F15" s="40">
        <v>5</v>
      </c>
      <c r="G15" s="41">
        <v>4</v>
      </c>
      <c r="H15" s="61">
        <v>3067.32</v>
      </c>
      <c r="I15" s="61">
        <v>2713.12</v>
      </c>
      <c r="J15" s="61">
        <v>2459.92</v>
      </c>
      <c r="K15" s="58" t="s">
        <v>129</v>
      </c>
      <c r="L15" s="25" t="s">
        <v>155</v>
      </c>
      <c r="M15" s="104">
        <f>N15+O15+P15+Q15</f>
        <v>11203373.07</v>
      </c>
      <c r="N15" s="52">
        <v>0</v>
      </c>
      <c r="O15" s="51">
        <v>968328.57</v>
      </c>
      <c r="P15" s="51">
        <v>2000000</v>
      </c>
      <c r="Q15" s="51">
        <v>8235044.5</v>
      </c>
      <c r="R15" s="43">
        <v>44196</v>
      </c>
      <c r="S15" s="103">
        <v>10464828.27</v>
      </c>
    </row>
    <row r="16" spans="1:19" ht="31.5" x14ac:dyDescent="0.25">
      <c r="A16" s="50">
        <v>3</v>
      </c>
      <c r="B16" s="54" t="s">
        <v>112</v>
      </c>
      <c r="C16" s="58" t="s">
        <v>146</v>
      </c>
      <c r="D16" s="58" t="s">
        <v>117</v>
      </c>
      <c r="E16" s="26" t="s">
        <v>150</v>
      </c>
      <c r="F16" s="42">
        <v>2</v>
      </c>
      <c r="G16" s="41">
        <v>2</v>
      </c>
      <c r="H16" s="61">
        <v>936</v>
      </c>
      <c r="I16" s="61">
        <v>734.68</v>
      </c>
      <c r="J16" s="61">
        <v>734.68</v>
      </c>
      <c r="K16" s="58" t="s">
        <v>130</v>
      </c>
      <c r="L16" s="25" t="s">
        <v>155</v>
      </c>
      <c r="M16" s="104">
        <f t="shared" ref="M16" si="0">N16+O16+P16+Q16</f>
        <v>2242590.9500000002</v>
      </c>
      <c r="N16" s="52">
        <v>0</v>
      </c>
      <c r="O16" s="51">
        <v>286093.77</v>
      </c>
      <c r="P16" s="51">
        <v>272000</v>
      </c>
      <c r="Q16" s="51">
        <v>1684497.18</v>
      </c>
      <c r="R16" s="43">
        <v>44196</v>
      </c>
      <c r="S16" s="102">
        <v>1965593.59</v>
      </c>
    </row>
    <row r="17" spans="1:18" ht="15.75" x14ac:dyDescent="0.25">
      <c r="A17" s="44" t="s">
        <v>103</v>
      </c>
      <c r="B17" s="44"/>
      <c r="C17" s="45"/>
      <c r="D17" s="45"/>
      <c r="E17" s="45"/>
      <c r="F17" s="45"/>
      <c r="G17" s="45"/>
      <c r="H17" s="46">
        <f>SUM(H14:H16)</f>
        <v>6335.6100000000006</v>
      </c>
      <c r="I17" s="46">
        <f>SUM(I14:I16)</f>
        <v>5486.6100000000006</v>
      </c>
      <c r="J17" s="46">
        <f>SUM(J14:J16)</f>
        <v>5203.5600000000004</v>
      </c>
      <c r="K17" s="46">
        <v>313</v>
      </c>
      <c r="L17" s="47"/>
      <c r="M17" s="51">
        <f>SUM(M14:M16)</f>
        <v>22460121.02</v>
      </c>
      <c r="N17" s="51">
        <f t="shared" ref="N17:Q17" si="1">SUM(N14:N16)</f>
        <v>0</v>
      </c>
      <c r="O17" s="51">
        <f t="shared" si="1"/>
        <v>4900462</v>
      </c>
      <c r="P17" s="51">
        <f t="shared" si="1"/>
        <v>4272000</v>
      </c>
      <c r="Q17" s="51">
        <f t="shared" si="1"/>
        <v>13287659.02</v>
      </c>
      <c r="R17" s="48"/>
    </row>
    <row r="18" spans="1:18" ht="18.75" x14ac:dyDescent="0.25">
      <c r="A18" s="124" t="s">
        <v>141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6"/>
    </row>
    <row r="19" spans="1:18" ht="31.5" x14ac:dyDescent="0.25">
      <c r="A19" s="50">
        <v>1</v>
      </c>
      <c r="B19" s="63" t="s">
        <v>110</v>
      </c>
      <c r="C19" s="58" t="s">
        <v>115</v>
      </c>
      <c r="D19" s="58" t="s">
        <v>108</v>
      </c>
      <c r="E19" s="26" t="s">
        <v>150</v>
      </c>
      <c r="F19" s="40">
        <v>3</v>
      </c>
      <c r="G19" s="41">
        <v>4</v>
      </c>
      <c r="H19" s="61">
        <v>2332.29</v>
      </c>
      <c r="I19" s="61">
        <v>2038.81</v>
      </c>
      <c r="J19" s="61">
        <v>2008.96</v>
      </c>
      <c r="K19" s="58" t="s">
        <v>128</v>
      </c>
      <c r="L19" s="25" t="s">
        <v>155</v>
      </c>
      <c r="M19" s="51">
        <f>N19+O19+P19+Q19</f>
        <v>1720901.8599999999</v>
      </c>
      <c r="N19" s="52">
        <v>0</v>
      </c>
      <c r="O19" s="51">
        <v>314784.26</v>
      </c>
      <c r="P19" s="51">
        <v>274414.59999999998</v>
      </c>
      <c r="Q19" s="51">
        <v>1131703</v>
      </c>
      <c r="R19" s="43">
        <v>44561</v>
      </c>
    </row>
    <row r="20" spans="1:18" ht="15.75" x14ac:dyDescent="0.25">
      <c r="A20" s="50">
        <v>2</v>
      </c>
      <c r="B20" s="63" t="s">
        <v>144</v>
      </c>
      <c r="C20" s="58" t="s">
        <v>147</v>
      </c>
      <c r="D20" s="58" t="s">
        <v>149</v>
      </c>
      <c r="E20" s="26" t="s">
        <v>150</v>
      </c>
      <c r="F20" s="42">
        <v>5</v>
      </c>
      <c r="G20" s="41">
        <v>4</v>
      </c>
      <c r="H20" s="61">
        <v>3530.51</v>
      </c>
      <c r="I20" s="61">
        <v>3235.51</v>
      </c>
      <c r="J20" s="61">
        <v>3190.98</v>
      </c>
      <c r="K20" s="58" t="s">
        <v>154</v>
      </c>
      <c r="L20" s="25" t="s">
        <v>155</v>
      </c>
      <c r="M20" s="51">
        <f t="shared" ref="M20:M21" si="2">N20+O20+P20+Q20</f>
        <v>12103649.84</v>
      </c>
      <c r="N20" s="52">
        <v>0</v>
      </c>
      <c r="O20" s="51">
        <v>2209827.89</v>
      </c>
      <c r="P20" s="51">
        <v>2012911.73</v>
      </c>
      <c r="Q20" s="51">
        <v>7880910.2199999997</v>
      </c>
      <c r="R20" s="43">
        <v>44561</v>
      </c>
    </row>
    <row r="21" spans="1:18" ht="15.75" x14ac:dyDescent="0.25">
      <c r="A21" s="50">
        <v>3</v>
      </c>
      <c r="B21" s="63" t="s">
        <v>114</v>
      </c>
      <c r="C21" s="58" t="s">
        <v>119</v>
      </c>
      <c r="D21" s="58" t="s">
        <v>124</v>
      </c>
      <c r="E21" s="26" t="s">
        <v>150</v>
      </c>
      <c r="F21" s="40">
        <v>5</v>
      </c>
      <c r="G21" s="41">
        <v>4</v>
      </c>
      <c r="H21" s="61">
        <v>3175.11</v>
      </c>
      <c r="I21" s="61">
        <v>2851.83</v>
      </c>
      <c r="J21" s="61">
        <v>2851.83</v>
      </c>
      <c r="K21" s="58" t="s">
        <v>132</v>
      </c>
      <c r="L21" s="25" t="s">
        <v>155</v>
      </c>
      <c r="M21" s="51">
        <f t="shared" si="2"/>
        <v>11944778.109999999</v>
      </c>
      <c r="N21" s="52">
        <v>0</v>
      </c>
      <c r="O21" s="51">
        <v>2276642.7599999998</v>
      </c>
      <c r="P21" s="51">
        <v>1984673.67</v>
      </c>
      <c r="Q21" s="51">
        <v>7683461.6799999997</v>
      </c>
      <c r="R21" s="43">
        <v>44561</v>
      </c>
    </row>
    <row r="22" spans="1:18" ht="15.75" x14ac:dyDescent="0.25">
      <c r="A22" s="44" t="s">
        <v>101</v>
      </c>
      <c r="B22" s="44"/>
      <c r="C22" s="45"/>
      <c r="D22" s="45"/>
      <c r="E22" s="45"/>
      <c r="F22" s="45"/>
      <c r="G22" s="45"/>
      <c r="H22" s="46">
        <f>SUM(H19:H21)</f>
        <v>9037.91</v>
      </c>
      <c r="I22" s="46">
        <f>SUM(I19:I21)</f>
        <v>8126.15</v>
      </c>
      <c r="J22" s="46">
        <f>SUM(J19:J21)</f>
        <v>8051.77</v>
      </c>
      <c r="K22" s="46">
        <v>374</v>
      </c>
      <c r="L22" s="47"/>
      <c r="M22" s="97">
        <f>SUM(M19:M21)</f>
        <v>25769329.809999999</v>
      </c>
      <c r="N22" s="62">
        <f>SUM(N19:N21)</f>
        <v>0</v>
      </c>
      <c r="O22" s="62">
        <f>SUM(O19:O21)</f>
        <v>4801254.91</v>
      </c>
      <c r="P22" s="62">
        <f>SUM(P19:P21)</f>
        <v>4272000</v>
      </c>
      <c r="Q22" s="62">
        <f>SUM(Q19:Q21)</f>
        <v>16696074.899999999</v>
      </c>
      <c r="R22" s="64"/>
    </row>
    <row r="23" spans="1:18" ht="18.75" x14ac:dyDescent="0.25">
      <c r="A23" s="124" t="s">
        <v>142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6"/>
    </row>
    <row r="24" spans="1:18" ht="15.75" x14ac:dyDescent="0.25">
      <c r="A24" s="50">
        <v>2</v>
      </c>
      <c r="B24" s="63" t="s">
        <v>109</v>
      </c>
      <c r="C24" s="58" t="s">
        <v>120</v>
      </c>
      <c r="D24" s="59" t="s">
        <v>149</v>
      </c>
      <c r="E24" s="65" t="s">
        <v>107</v>
      </c>
      <c r="F24" s="42">
        <v>5</v>
      </c>
      <c r="G24" s="41">
        <v>4</v>
      </c>
      <c r="H24" s="61">
        <v>3105.79</v>
      </c>
      <c r="I24" s="61">
        <v>2786.59</v>
      </c>
      <c r="J24" s="61">
        <v>2786.59</v>
      </c>
      <c r="K24" s="58" t="s">
        <v>133</v>
      </c>
      <c r="L24" s="25" t="s">
        <v>155</v>
      </c>
      <c r="M24" s="51">
        <f t="shared" ref="M24:M25" si="3">N24+O24+P24+Q24</f>
        <v>7890381.8599999994</v>
      </c>
      <c r="N24" s="60">
        <v>0</v>
      </c>
      <c r="O24" s="51">
        <v>2666184</v>
      </c>
      <c r="P24" s="51">
        <v>3000000</v>
      </c>
      <c r="Q24" s="51">
        <v>2224197.86</v>
      </c>
      <c r="R24" s="43">
        <v>44926</v>
      </c>
    </row>
    <row r="25" spans="1:18" ht="15.75" x14ac:dyDescent="0.25">
      <c r="A25" s="50">
        <v>3</v>
      </c>
      <c r="B25" s="63" t="s">
        <v>113</v>
      </c>
      <c r="C25" s="58" t="s">
        <v>118</v>
      </c>
      <c r="D25" s="58" t="s">
        <v>123</v>
      </c>
      <c r="E25" s="26" t="s">
        <v>121</v>
      </c>
      <c r="F25" s="42">
        <v>5</v>
      </c>
      <c r="G25" s="41">
        <v>4</v>
      </c>
      <c r="H25" s="61">
        <v>3530.51</v>
      </c>
      <c r="I25" s="61">
        <v>3235.51</v>
      </c>
      <c r="J25" s="61">
        <v>3190.98</v>
      </c>
      <c r="K25" s="58" t="s">
        <v>131</v>
      </c>
      <c r="L25" s="25" t="s">
        <v>122</v>
      </c>
      <c r="M25" s="51">
        <f t="shared" si="3"/>
        <v>15450000</v>
      </c>
      <c r="N25" s="60">
        <v>0</v>
      </c>
      <c r="O25" s="51">
        <v>2233725</v>
      </c>
      <c r="P25" s="51">
        <v>1272000</v>
      </c>
      <c r="Q25" s="51">
        <v>11944275</v>
      </c>
      <c r="R25" s="43">
        <v>44926</v>
      </c>
    </row>
    <row r="26" spans="1:18" s="49" customFormat="1" ht="15.75" x14ac:dyDescent="0.25">
      <c r="A26" s="44" t="s">
        <v>102</v>
      </c>
      <c r="B26" s="44"/>
      <c r="C26" s="45"/>
      <c r="D26" s="45"/>
      <c r="E26" s="45"/>
      <c r="F26" s="45"/>
      <c r="G26" s="45"/>
      <c r="H26" s="46">
        <f>SUM(H24:H25)</f>
        <v>6636.3</v>
      </c>
      <c r="I26" s="46">
        <f>SUM(I24:I25)</f>
        <v>6022.1</v>
      </c>
      <c r="J26" s="46">
        <f>SUM(J24:J25)</f>
        <v>5977.57</v>
      </c>
      <c r="K26" s="46">
        <v>272</v>
      </c>
      <c r="L26" s="47"/>
      <c r="M26" s="97">
        <f>SUM(M24:M25)</f>
        <v>23340381.859999999</v>
      </c>
      <c r="N26" s="97">
        <f>SUM(N24:N25)</f>
        <v>0</v>
      </c>
      <c r="O26" s="97">
        <f>SUM(O24:O25)</f>
        <v>4899909</v>
      </c>
      <c r="P26" s="97">
        <f>SUM(P24:P25)</f>
        <v>4272000</v>
      </c>
      <c r="Q26" s="97">
        <f>SUM(Q24:Q25)</f>
        <v>14168472.859999999</v>
      </c>
      <c r="R26" s="48"/>
    </row>
  </sheetData>
  <autoFilter ref="A11:R26"/>
  <mergeCells count="24">
    <mergeCell ref="O1:R4"/>
    <mergeCell ref="A6:R6"/>
    <mergeCell ref="A7:A10"/>
    <mergeCell ref="B7:B10"/>
    <mergeCell ref="C7:D7"/>
    <mergeCell ref="E7:E10"/>
    <mergeCell ref="F7:F10"/>
    <mergeCell ref="G7:G10"/>
    <mergeCell ref="H7:H9"/>
    <mergeCell ref="I7:J7"/>
    <mergeCell ref="A13:R13"/>
    <mergeCell ref="A23:R23"/>
    <mergeCell ref="A18:R18"/>
    <mergeCell ref="A12:B12"/>
    <mergeCell ref="K7:K9"/>
    <mergeCell ref="L7:L10"/>
    <mergeCell ref="M7:Q7"/>
    <mergeCell ref="R7:R10"/>
    <mergeCell ref="C8:C10"/>
    <mergeCell ref="D8:D10"/>
    <mergeCell ref="I8:I9"/>
    <mergeCell ref="J8:J9"/>
    <mergeCell ref="M8:M9"/>
    <mergeCell ref="N8:Q8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0" fitToHeight="1111" orientation="landscape" r:id="rId1"/>
  <headerFooter differentFirst="1">
    <oddHeader>&amp;C&amp;P</oddHeader>
    <firstFooter>&amp;L____________________ *КФЙ - күпфатирлы йорт; *ТСЖ - торак милекчеләре ширкәте.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tabSelected="1" view="pageLayout" topLeftCell="E1" zoomScaleNormal="100" zoomScaleSheetLayoutView="85" workbookViewId="0">
      <selection activeCell="A33" sqref="A33:N33"/>
    </sheetView>
  </sheetViews>
  <sheetFormatPr defaultRowHeight="15" x14ac:dyDescent="0.25"/>
  <cols>
    <col min="1" max="1" width="5.28515625" customWidth="1"/>
    <col min="2" max="2" width="42.85546875" customWidth="1"/>
    <col min="3" max="3" width="15" customWidth="1"/>
    <col min="4" max="4" width="25.28515625" customWidth="1"/>
    <col min="5" max="5" width="12.140625" customWidth="1"/>
    <col min="6" max="7" width="11.7109375" customWidth="1"/>
    <col min="8" max="8" width="12.140625" customWidth="1"/>
    <col min="9" max="9" width="11.7109375" customWidth="1"/>
    <col min="10" max="10" width="11" customWidth="1"/>
    <col min="11" max="11" width="11.28515625" customWidth="1"/>
    <col min="12" max="12" width="11.140625" customWidth="1"/>
    <col min="13" max="13" width="25.85546875" customWidth="1"/>
    <col min="14" max="14" width="29.28515625" customWidth="1"/>
    <col min="15" max="15" width="18.5703125" hidden="1" customWidth="1"/>
  </cols>
  <sheetData>
    <row r="2" spans="1:17" ht="95.25" customHeight="1" x14ac:dyDescent="0.25">
      <c r="J2" s="38"/>
      <c r="K2" s="109" t="s">
        <v>126</v>
      </c>
      <c r="L2" s="144"/>
      <c r="M2" s="144"/>
      <c r="N2" s="144"/>
      <c r="O2" s="38"/>
      <c r="P2" s="38"/>
      <c r="Q2" s="38"/>
    </row>
    <row r="4" spans="1:17" ht="15" customHeight="1" x14ac:dyDescent="0.25">
      <c r="A4" s="160" t="s">
        <v>46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</row>
    <row r="5" spans="1:17" ht="30.75" customHeight="1" x14ac:dyDescent="0.25">
      <c r="A5" s="161" t="s">
        <v>106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</row>
    <row r="7" spans="1:17" ht="15" customHeight="1" x14ac:dyDescent="0.25">
      <c r="A7" s="162" t="s">
        <v>0</v>
      </c>
      <c r="B7" s="162" t="s">
        <v>47</v>
      </c>
      <c r="C7" s="162" t="s">
        <v>45</v>
      </c>
      <c r="D7" s="162" t="s">
        <v>51</v>
      </c>
      <c r="E7" s="162" t="s">
        <v>1</v>
      </c>
      <c r="F7" s="162"/>
      <c r="G7" s="162"/>
      <c r="H7" s="162"/>
      <c r="I7" s="162"/>
      <c r="J7" s="162" t="s">
        <v>2</v>
      </c>
      <c r="K7" s="162"/>
      <c r="L7" s="162"/>
      <c r="M7" s="162"/>
      <c r="N7" s="162"/>
    </row>
    <row r="8" spans="1:17" ht="44.45" customHeight="1" x14ac:dyDescent="0.25">
      <c r="A8" s="162"/>
      <c r="B8" s="162"/>
      <c r="C8" s="162"/>
      <c r="D8" s="162"/>
      <c r="E8" s="39" t="s">
        <v>158</v>
      </c>
      <c r="F8" s="39" t="s">
        <v>159</v>
      </c>
      <c r="G8" s="39" t="s">
        <v>160</v>
      </c>
      <c r="H8" s="39" t="s">
        <v>161</v>
      </c>
      <c r="I8" s="39" t="s">
        <v>52</v>
      </c>
      <c r="J8" s="39" t="s">
        <v>3</v>
      </c>
      <c r="K8" s="39" t="s">
        <v>4</v>
      </c>
      <c r="L8" s="39" t="s">
        <v>5</v>
      </c>
      <c r="M8" s="39" t="s">
        <v>6</v>
      </c>
      <c r="N8" s="79" t="s">
        <v>94</v>
      </c>
    </row>
    <row r="9" spans="1:17" hidden="1" x14ac:dyDescent="0.25">
      <c r="A9" s="1"/>
      <c r="B9" s="7" t="s">
        <v>50</v>
      </c>
      <c r="C9" s="9">
        <v>4879614.9800000004</v>
      </c>
      <c r="D9" s="10">
        <v>202285</v>
      </c>
      <c r="E9" s="13"/>
      <c r="F9" s="13"/>
      <c r="G9" s="13"/>
      <c r="H9" s="14">
        <v>793</v>
      </c>
      <c r="I9" s="14">
        <f t="shared" ref="I9:I54" si="0">E9+F9+G9+H9</f>
        <v>793</v>
      </c>
      <c r="J9" s="13"/>
      <c r="K9" s="13"/>
      <c r="L9" s="13"/>
      <c r="M9" s="15">
        <v>4683773087.6899996</v>
      </c>
      <c r="N9" s="15">
        <f t="shared" ref="N9:N54" si="1">J9+K9+L9+M9</f>
        <v>4683773087.6899996</v>
      </c>
    </row>
    <row r="10" spans="1:17" hidden="1" x14ac:dyDescent="0.25">
      <c r="A10" s="16">
        <v>1</v>
      </c>
      <c r="B10" s="17" t="s">
        <v>7</v>
      </c>
      <c r="C10" s="9">
        <v>9066.2000000000007</v>
      </c>
      <c r="D10" s="10">
        <v>430</v>
      </c>
      <c r="E10" s="13"/>
      <c r="F10" s="13"/>
      <c r="G10" s="13"/>
      <c r="H10" s="14">
        <v>7</v>
      </c>
      <c r="I10" s="14">
        <f t="shared" si="0"/>
        <v>7</v>
      </c>
      <c r="J10" s="13"/>
      <c r="K10" s="13"/>
      <c r="L10" s="13"/>
      <c r="M10" s="15">
        <v>23114465.18</v>
      </c>
      <c r="N10" s="15">
        <f t="shared" si="1"/>
        <v>23114465.18</v>
      </c>
    </row>
    <row r="11" spans="1:17" hidden="1" x14ac:dyDescent="0.25">
      <c r="A11" s="16">
        <v>2</v>
      </c>
      <c r="B11" s="17" t="s">
        <v>8</v>
      </c>
      <c r="C11" s="9">
        <v>98914.68</v>
      </c>
      <c r="D11" s="10">
        <v>4571</v>
      </c>
      <c r="E11" s="13"/>
      <c r="F11" s="13"/>
      <c r="G11" s="13"/>
      <c r="H11" s="14">
        <v>35</v>
      </c>
      <c r="I11" s="14">
        <f t="shared" si="0"/>
        <v>35</v>
      </c>
      <c r="J11" s="13"/>
      <c r="K11" s="13"/>
      <c r="L11" s="13"/>
      <c r="M11" s="15">
        <v>89859896.140000001</v>
      </c>
      <c r="N11" s="15">
        <f t="shared" si="1"/>
        <v>89859896.140000001</v>
      </c>
    </row>
    <row r="12" spans="1:17" hidden="1" x14ac:dyDescent="0.25">
      <c r="A12" s="16">
        <v>3</v>
      </c>
      <c r="B12" s="17" t="s">
        <v>9</v>
      </c>
      <c r="C12" s="9">
        <v>1711.9</v>
      </c>
      <c r="D12" s="10">
        <v>71</v>
      </c>
      <c r="E12" s="13"/>
      <c r="F12" s="13"/>
      <c r="G12" s="13"/>
      <c r="H12" s="14">
        <v>2</v>
      </c>
      <c r="I12" s="14">
        <f t="shared" si="0"/>
        <v>2</v>
      </c>
      <c r="J12" s="13"/>
      <c r="K12" s="13"/>
      <c r="L12" s="13"/>
      <c r="M12" s="15">
        <v>6439998.9992000004</v>
      </c>
      <c r="N12" s="15">
        <f t="shared" si="1"/>
        <v>6439998.9992000004</v>
      </c>
    </row>
    <row r="13" spans="1:17" hidden="1" x14ac:dyDescent="0.25">
      <c r="A13" s="16">
        <v>4</v>
      </c>
      <c r="B13" s="17" t="s">
        <v>10</v>
      </c>
      <c r="C13" s="9">
        <v>3793.6</v>
      </c>
      <c r="D13" s="10">
        <v>139</v>
      </c>
      <c r="E13" s="13"/>
      <c r="F13" s="13"/>
      <c r="G13" s="13"/>
      <c r="H13" s="14">
        <v>3</v>
      </c>
      <c r="I13" s="14">
        <f t="shared" si="0"/>
        <v>3</v>
      </c>
      <c r="J13" s="13"/>
      <c r="K13" s="13"/>
      <c r="L13" s="13"/>
      <c r="M13" s="15">
        <v>9042814.5600000005</v>
      </c>
      <c r="N13" s="15">
        <f t="shared" si="1"/>
        <v>9042814.5600000005</v>
      </c>
    </row>
    <row r="14" spans="1:17" hidden="1" x14ac:dyDescent="0.25">
      <c r="A14" s="16">
        <v>5</v>
      </c>
      <c r="B14" s="17" t="s">
        <v>11</v>
      </c>
      <c r="C14" s="9">
        <v>2471.5</v>
      </c>
      <c r="D14" s="10">
        <v>138</v>
      </c>
      <c r="E14" s="13"/>
      <c r="F14" s="13"/>
      <c r="G14" s="13"/>
      <c r="H14" s="14">
        <v>3</v>
      </c>
      <c r="I14" s="14">
        <f t="shared" si="0"/>
        <v>3</v>
      </c>
      <c r="J14" s="13"/>
      <c r="K14" s="13"/>
      <c r="L14" s="13"/>
      <c r="M14" s="15">
        <v>7993082.3499999996</v>
      </c>
      <c r="N14" s="15">
        <f t="shared" si="1"/>
        <v>7993082.3499999996</v>
      </c>
    </row>
    <row r="15" spans="1:17" hidden="1" x14ac:dyDescent="0.25">
      <c r="A15" s="16">
        <v>6</v>
      </c>
      <c r="B15" s="17" t="s">
        <v>12</v>
      </c>
      <c r="C15" s="9">
        <v>125926.88</v>
      </c>
      <c r="D15" s="10">
        <v>5519</v>
      </c>
      <c r="E15" s="13"/>
      <c r="F15" s="13"/>
      <c r="G15" s="13"/>
      <c r="H15" s="14">
        <v>35</v>
      </c>
      <c r="I15" s="14">
        <f t="shared" si="0"/>
        <v>35</v>
      </c>
      <c r="J15" s="13"/>
      <c r="K15" s="13"/>
      <c r="L15" s="13"/>
      <c r="M15" s="15">
        <v>267536728</v>
      </c>
      <c r="N15" s="15">
        <f t="shared" si="1"/>
        <v>267536728</v>
      </c>
    </row>
    <row r="16" spans="1:17" hidden="1" x14ac:dyDescent="0.25">
      <c r="A16" s="16">
        <v>7</v>
      </c>
      <c r="B16" s="17" t="s">
        <v>13</v>
      </c>
      <c r="C16" s="9">
        <v>1562.6</v>
      </c>
      <c r="D16" s="10">
        <v>75</v>
      </c>
      <c r="E16" s="13"/>
      <c r="F16" s="13"/>
      <c r="G16" s="13"/>
      <c r="H16" s="14">
        <v>1</v>
      </c>
      <c r="I16" s="14">
        <f t="shared" si="0"/>
        <v>1</v>
      </c>
      <c r="J16" s="13"/>
      <c r="K16" s="13"/>
      <c r="L16" s="13"/>
      <c r="M16" s="15">
        <v>2239497</v>
      </c>
      <c r="N16" s="15">
        <f t="shared" si="1"/>
        <v>2239497</v>
      </c>
    </row>
    <row r="17" spans="1:14" hidden="1" x14ac:dyDescent="0.25">
      <c r="A17" s="16">
        <v>8</v>
      </c>
      <c r="B17" s="17" t="s">
        <v>14</v>
      </c>
      <c r="C17" s="9">
        <v>7972.8</v>
      </c>
      <c r="D17" s="10">
        <v>280</v>
      </c>
      <c r="E17" s="13"/>
      <c r="F17" s="13"/>
      <c r="G17" s="13"/>
      <c r="H17" s="14">
        <v>6</v>
      </c>
      <c r="I17" s="14">
        <f t="shared" si="0"/>
        <v>6</v>
      </c>
      <c r="J17" s="13"/>
      <c r="K17" s="13"/>
      <c r="L17" s="13"/>
      <c r="M17" s="15">
        <v>18820474</v>
      </c>
      <c r="N17" s="15">
        <f t="shared" si="1"/>
        <v>18820474</v>
      </c>
    </row>
    <row r="18" spans="1:14" hidden="1" x14ac:dyDescent="0.25">
      <c r="A18" s="16">
        <v>9</v>
      </c>
      <c r="B18" s="17" t="s">
        <v>15</v>
      </c>
      <c r="C18" s="9">
        <v>12642.86</v>
      </c>
      <c r="D18" s="10">
        <v>522</v>
      </c>
      <c r="E18" s="13"/>
      <c r="F18" s="13"/>
      <c r="G18" s="13"/>
      <c r="H18" s="14">
        <v>5</v>
      </c>
      <c r="I18" s="14">
        <f t="shared" si="0"/>
        <v>5</v>
      </c>
      <c r="J18" s="13"/>
      <c r="K18" s="13"/>
      <c r="L18" s="13"/>
      <c r="M18" s="15">
        <v>37978412</v>
      </c>
      <c r="N18" s="15">
        <f t="shared" si="1"/>
        <v>37978412</v>
      </c>
    </row>
    <row r="19" spans="1:14" hidden="1" x14ac:dyDescent="0.25">
      <c r="A19" s="16">
        <v>10</v>
      </c>
      <c r="B19" s="17" t="s">
        <v>16</v>
      </c>
      <c r="C19" s="9">
        <v>6341.1</v>
      </c>
      <c r="D19" s="10">
        <v>276</v>
      </c>
      <c r="E19" s="13"/>
      <c r="F19" s="13"/>
      <c r="G19" s="13"/>
      <c r="H19" s="14">
        <v>6</v>
      </c>
      <c r="I19" s="14">
        <f t="shared" si="0"/>
        <v>6</v>
      </c>
      <c r="J19" s="13"/>
      <c r="K19" s="13"/>
      <c r="L19" s="13"/>
      <c r="M19" s="15">
        <v>4551000</v>
      </c>
      <c r="N19" s="15">
        <f t="shared" si="1"/>
        <v>4551000</v>
      </c>
    </row>
    <row r="20" spans="1:14" hidden="1" x14ac:dyDescent="0.25">
      <c r="A20" s="16">
        <v>11</v>
      </c>
      <c r="B20" s="17" t="s">
        <v>17</v>
      </c>
      <c r="C20" s="9">
        <v>127618.73</v>
      </c>
      <c r="D20" s="10">
        <v>3879</v>
      </c>
      <c r="E20" s="13"/>
      <c r="F20" s="13"/>
      <c r="G20" s="13"/>
      <c r="H20" s="14">
        <v>43</v>
      </c>
      <c r="I20" s="14">
        <f t="shared" si="0"/>
        <v>43</v>
      </c>
      <c r="J20" s="13"/>
      <c r="K20" s="13"/>
      <c r="L20" s="13"/>
      <c r="M20" s="15">
        <v>191793056</v>
      </c>
      <c r="N20" s="15">
        <f t="shared" si="1"/>
        <v>191793056</v>
      </c>
    </row>
    <row r="21" spans="1:14" hidden="1" x14ac:dyDescent="0.25">
      <c r="A21" s="16">
        <v>12</v>
      </c>
      <c r="B21" s="17" t="s">
        <v>18</v>
      </c>
      <c r="C21" s="9">
        <v>13209.4</v>
      </c>
      <c r="D21" s="10">
        <v>598</v>
      </c>
      <c r="E21" s="13"/>
      <c r="F21" s="13"/>
      <c r="G21" s="13"/>
      <c r="H21" s="14">
        <v>5</v>
      </c>
      <c r="I21" s="14">
        <f t="shared" si="0"/>
        <v>5</v>
      </c>
      <c r="J21" s="13"/>
      <c r="K21" s="13"/>
      <c r="L21" s="13"/>
      <c r="M21" s="15">
        <v>26094567</v>
      </c>
      <c r="N21" s="15">
        <f t="shared" si="1"/>
        <v>26094567</v>
      </c>
    </row>
    <row r="22" spans="1:14" hidden="1" x14ac:dyDescent="0.25">
      <c r="A22" s="16">
        <v>13</v>
      </c>
      <c r="B22" s="17" t="s">
        <v>19</v>
      </c>
      <c r="C22" s="9">
        <v>678</v>
      </c>
      <c r="D22" s="10">
        <v>43</v>
      </c>
      <c r="E22" s="13"/>
      <c r="F22" s="13"/>
      <c r="G22" s="13"/>
      <c r="H22" s="14">
        <v>2</v>
      </c>
      <c r="I22" s="14">
        <f t="shared" si="0"/>
        <v>2</v>
      </c>
      <c r="J22" s="13"/>
      <c r="K22" s="13"/>
      <c r="L22" s="13"/>
      <c r="M22" s="15">
        <v>4447025</v>
      </c>
      <c r="N22" s="15">
        <f t="shared" si="1"/>
        <v>4447025</v>
      </c>
    </row>
    <row r="23" spans="1:14" hidden="1" x14ac:dyDescent="0.25">
      <c r="A23" s="16">
        <v>14</v>
      </c>
      <c r="B23" s="17" t="s">
        <v>20</v>
      </c>
      <c r="C23" s="9">
        <v>5536.8</v>
      </c>
      <c r="D23" s="10">
        <v>334</v>
      </c>
      <c r="E23" s="13"/>
      <c r="F23" s="13"/>
      <c r="G23" s="13"/>
      <c r="H23" s="14">
        <v>8</v>
      </c>
      <c r="I23" s="14">
        <f t="shared" si="0"/>
        <v>8</v>
      </c>
      <c r="J23" s="13"/>
      <c r="K23" s="13"/>
      <c r="L23" s="13"/>
      <c r="M23" s="15">
        <v>20109868</v>
      </c>
      <c r="N23" s="15">
        <f t="shared" si="1"/>
        <v>20109868</v>
      </c>
    </row>
    <row r="24" spans="1:14" hidden="1" x14ac:dyDescent="0.25">
      <c r="A24" s="16">
        <v>15</v>
      </c>
      <c r="B24" s="17" t="s">
        <v>48</v>
      </c>
      <c r="C24" s="9">
        <v>1130483.82</v>
      </c>
      <c r="D24" s="10">
        <v>47755</v>
      </c>
      <c r="E24" s="13"/>
      <c r="F24" s="13"/>
      <c r="G24" s="13"/>
      <c r="H24" s="14">
        <v>178</v>
      </c>
      <c r="I24" s="14">
        <f t="shared" si="0"/>
        <v>178</v>
      </c>
      <c r="J24" s="13"/>
      <c r="K24" s="13"/>
      <c r="L24" s="13"/>
      <c r="M24" s="15">
        <v>1388251711.5948</v>
      </c>
      <c r="N24" s="15">
        <f t="shared" si="1"/>
        <v>1388251711.5948</v>
      </c>
    </row>
    <row r="25" spans="1:14" hidden="1" x14ac:dyDescent="0.25">
      <c r="A25" s="16">
        <v>16</v>
      </c>
      <c r="B25" s="17" t="s">
        <v>49</v>
      </c>
      <c r="C25" s="9">
        <v>1784225.88</v>
      </c>
      <c r="D25" s="10">
        <v>78016</v>
      </c>
      <c r="E25" s="13"/>
      <c r="F25" s="13"/>
      <c r="G25" s="13"/>
      <c r="H25" s="14">
        <v>141</v>
      </c>
      <c r="I25" s="14">
        <f t="shared" si="0"/>
        <v>141</v>
      </c>
      <c r="J25" s="13"/>
      <c r="K25" s="13"/>
      <c r="L25" s="13"/>
      <c r="M25" s="15">
        <v>1231577839.0999999</v>
      </c>
      <c r="N25" s="15">
        <f t="shared" si="1"/>
        <v>1231577839.0999999</v>
      </c>
    </row>
    <row r="26" spans="1:14" hidden="1" x14ac:dyDescent="0.25">
      <c r="A26" s="16">
        <v>17</v>
      </c>
      <c r="B26" s="17" t="s">
        <v>21</v>
      </c>
      <c r="C26" s="9">
        <v>121210.4</v>
      </c>
      <c r="D26" s="10">
        <v>4525</v>
      </c>
      <c r="E26" s="13"/>
      <c r="F26" s="13"/>
      <c r="G26" s="13"/>
      <c r="H26" s="14">
        <v>30</v>
      </c>
      <c r="I26" s="14">
        <f t="shared" si="0"/>
        <v>30</v>
      </c>
      <c r="J26" s="13"/>
      <c r="K26" s="13"/>
      <c r="L26" s="13"/>
      <c r="M26" s="15">
        <v>114616488.15000001</v>
      </c>
      <c r="N26" s="15">
        <f t="shared" si="1"/>
        <v>114616488.15000001</v>
      </c>
    </row>
    <row r="27" spans="1:14" hidden="1" x14ac:dyDescent="0.25">
      <c r="A27" s="16">
        <v>18</v>
      </c>
      <c r="B27" s="17" t="s">
        <v>22</v>
      </c>
      <c r="C27" s="9">
        <v>78985.55</v>
      </c>
      <c r="D27" s="10">
        <v>2785</v>
      </c>
      <c r="E27" s="13"/>
      <c r="F27" s="13"/>
      <c r="G27" s="13"/>
      <c r="H27" s="14">
        <v>17</v>
      </c>
      <c r="I27" s="14">
        <f t="shared" si="0"/>
        <v>17</v>
      </c>
      <c r="J27" s="13"/>
      <c r="K27" s="13"/>
      <c r="L27" s="13"/>
      <c r="M27" s="15">
        <v>70338042</v>
      </c>
      <c r="N27" s="15">
        <f t="shared" si="1"/>
        <v>70338042</v>
      </c>
    </row>
    <row r="28" spans="1:14" hidden="1" x14ac:dyDescent="0.25">
      <c r="A28" s="16">
        <v>19</v>
      </c>
      <c r="B28" s="17" t="s">
        <v>23</v>
      </c>
      <c r="C28" s="9">
        <v>86732.3</v>
      </c>
      <c r="D28" s="10">
        <v>3654</v>
      </c>
      <c r="E28" s="13"/>
      <c r="F28" s="13"/>
      <c r="G28" s="13"/>
      <c r="H28" s="14">
        <v>27</v>
      </c>
      <c r="I28" s="14">
        <f t="shared" si="0"/>
        <v>27</v>
      </c>
      <c r="J28" s="13"/>
      <c r="K28" s="13"/>
      <c r="L28" s="13"/>
      <c r="M28" s="15">
        <v>187996335</v>
      </c>
      <c r="N28" s="15">
        <f t="shared" si="1"/>
        <v>187996335</v>
      </c>
    </row>
    <row r="29" spans="1:14" hidden="1" x14ac:dyDescent="0.25">
      <c r="A29" s="16">
        <v>20</v>
      </c>
      <c r="B29" s="17" t="s">
        <v>24</v>
      </c>
      <c r="C29" s="9">
        <v>9730.7999999999993</v>
      </c>
      <c r="D29" s="10">
        <v>346</v>
      </c>
      <c r="E29" s="13"/>
      <c r="F29" s="13"/>
      <c r="G29" s="13"/>
      <c r="H29" s="14">
        <v>6</v>
      </c>
      <c r="I29" s="14">
        <f t="shared" si="0"/>
        <v>6</v>
      </c>
      <c r="J29" s="13"/>
      <c r="K29" s="13"/>
      <c r="L29" s="13"/>
      <c r="M29" s="15">
        <v>8228472</v>
      </c>
      <c r="N29" s="15">
        <f t="shared" si="1"/>
        <v>8228472</v>
      </c>
    </row>
    <row r="30" spans="1:14" hidden="1" x14ac:dyDescent="0.25">
      <c r="A30" s="16">
        <v>21</v>
      </c>
      <c r="B30" s="17" t="s">
        <v>25</v>
      </c>
      <c r="C30" s="9">
        <v>18627.099999999999</v>
      </c>
      <c r="D30" s="10">
        <v>686</v>
      </c>
      <c r="E30" s="13"/>
      <c r="F30" s="13"/>
      <c r="G30" s="13"/>
      <c r="H30" s="14">
        <v>7</v>
      </c>
      <c r="I30" s="14">
        <f t="shared" si="0"/>
        <v>7</v>
      </c>
      <c r="J30" s="13"/>
      <c r="K30" s="13"/>
      <c r="L30" s="13"/>
      <c r="M30" s="15">
        <v>18568114</v>
      </c>
      <c r="N30" s="15">
        <f t="shared" si="1"/>
        <v>18568114</v>
      </c>
    </row>
    <row r="31" spans="1:14" hidden="1" x14ac:dyDescent="0.25">
      <c r="A31" s="16">
        <v>22</v>
      </c>
      <c r="B31" s="17" t="s">
        <v>26</v>
      </c>
      <c r="C31" s="9">
        <v>9142.2000000000007</v>
      </c>
      <c r="D31" s="10">
        <v>363</v>
      </c>
      <c r="E31" s="13"/>
      <c r="F31" s="13"/>
      <c r="G31" s="13"/>
      <c r="H31" s="14">
        <v>9</v>
      </c>
      <c r="I31" s="14">
        <f t="shared" si="0"/>
        <v>9</v>
      </c>
      <c r="J31" s="13"/>
      <c r="K31" s="13"/>
      <c r="L31" s="13"/>
      <c r="M31" s="15">
        <v>16982804</v>
      </c>
      <c r="N31" s="15">
        <f t="shared" si="1"/>
        <v>16982804</v>
      </c>
    </row>
    <row r="32" spans="1:14" hidden="1" x14ac:dyDescent="0.25">
      <c r="A32" s="16">
        <v>23</v>
      </c>
      <c r="B32" s="17" t="s">
        <v>27</v>
      </c>
      <c r="C32" s="9">
        <v>58170.9</v>
      </c>
      <c r="D32" s="10">
        <v>2319</v>
      </c>
      <c r="E32" s="13"/>
      <c r="F32" s="13"/>
      <c r="G32" s="13"/>
      <c r="H32" s="14">
        <v>16</v>
      </c>
      <c r="I32" s="14">
        <f t="shared" si="0"/>
        <v>16</v>
      </c>
      <c r="J32" s="13"/>
      <c r="K32" s="13"/>
      <c r="L32" s="13"/>
      <c r="M32" s="15">
        <v>109117328</v>
      </c>
      <c r="N32" s="15">
        <f t="shared" si="1"/>
        <v>109117328</v>
      </c>
    </row>
    <row r="33" spans="1:14" x14ac:dyDescent="0.25">
      <c r="A33" s="157" t="s">
        <v>163</v>
      </c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9"/>
    </row>
    <row r="34" spans="1:14" ht="15.75" x14ac:dyDescent="0.25">
      <c r="A34" s="16">
        <v>1</v>
      </c>
      <c r="B34" s="69" t="s">
        <v>157</v>
      </c>
      <c r="C34" s="70">
        <v>6335.61</v>
      </c>
      <c r="D34" s="71"/>
      <c r="E34" s="72"/>
      <c r="F34" s="72"/>
      <c r="G34" s="72"/>
      <c r="H34" s="73">
        <v>3</v>
      </c>
      <c r="I34" s="73">
        <v>3</v>
      </c>
      <c r="J34" s="72"/>
      <c r="K34" s="72"/>
      <c r="L34" s="72"/>
      <c r="M34" s="67">
        <v>22460121.02</v>
      </c>
      <c r="N34" s="67">
        <v>22460121.02</v>
      </c>
    </row>
    <row r="35" spans="1:14" x14ac:dyDescent="0.25">
      <c r="A35" s="155" t="s">
        <v>96</v>
      </c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</row>
    <row r="36" spans="1:14" ht="15.75" x14ac:dyDescent="0.25">
      <c r="A36" s="68">
        <v>2</v>
      </c>
      <c r="B36" s="69" t="s">
        <v>157</v>
      </c>
      <c r="C36" s="70">
        <v>9037.9699999999993</v>
      </c>
      <c r="D36" s="71"/>
      <c r="E36" s="72"/>
      <c r="F36" s="72"/>
      <c r="G36" s="72"/>
      <c r="H36" s="73">
        <v>3</v>
      </c>
      <c r="I36" s="73">
        <v>3</v>
      </c>
      <c r="J36" s="72"/>
      <c r="K36" s="72"/>
      <c r="L36" s="72"/>
      <c r="M36" s="67">
        <v>25769329.809999999</v>
      </c>
      <c r="N36" s="67">
        <v>25769329.809999999</v>
      </c>
    </row>
    <row r="37" spans="1:14" x14ac:dyDescent="0.25">
      <c r="A37" s="155" t="s">
        <v>97</v>
      </c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</row>
    <row r="38" spans="1:14" s="74" customFormat="1" ht="15.75" x14ac:dyDescent="0.25">
      <c r="A38" s="68">
        <v>3</v>
      </c>
      <c r="B38" s="69" t="s">
        <v>28</v>
      </c>
      <c r="C38" s="70">
        <v>6636.3</v>
      </c>
      <c r="D38" s="71"/>
      <c r="E38" s="72"/>
      <c r="F38" s="72"/>
      <c r="G38" s="72"/>
      <c r="H38" s="73">
        <v>2</v>
      </c>
      <c r="I38" s="73">
        <v>2</v>
      </c>
      <c r="J38" s="72"/>
      <c r="K38" s="72"/>
      <c r="L38" s="72"/>
      <c r="M38" s="67">
        <v>23340381.859999999</v>
      </c>
      <c r="N38" s="67">
        <v>23340381.859999999</v>
      </c>
    </row>
    <row r="39" spans="1:14" hidden="1" x14ac:dyDescent="0.25">
      <c r="A39" s="4">
        <v>25</v>
      </c>
      <c r="B39" s="3" t="s">
        <v>29</v>
      </c>
      <c r="C39" s="6">
        <v>29357.06</v>
      </c>
      <c r="D39" s="8">
        <v>1202</v>
      </c>
      <c r="E39" s="2"/>
      <c r="F39" s="2"/>
      <c r="G39" s="2"/>
      <c r="H39" s="11">
        <v>5</v>
      </c>
      <c r="I39" s="11">
        <f t="shared" si="0"/>
        <v>5</v>
      </c>
      <c r="J39" s="2"/>
      <c r="K39" s="2"/>
      <c r="L39" s="2"/>
      <c r="M39" s="12">
        <v>45699775.969999999</v>
      </c>
      <c r="N39" s="12">
        <f t="shared" si="1"/>
        <v>45699775.969999999</v>
      </c>
    </row>
    <row r="40" spans="1:14" hidden="1" x14ac:dyDescent="0.25">
      <c r="A40" s="4">
        <v>26</v>
      </c>
      <c r="B40" s="3" t="s">
        <v>30</v>
      </c>
      <c r="C40" s="6">
        <v>9000.07</v>
      </c>
      <c r="D40" s="8">
        <v>374</v>
      </c>
      <c r="E40" s="2"/>
      <c r="F40" s="2"/>
      <c r="G40" s="2"/>
      <c r="H40" s="11">
        <v>9</v>
      </c>
      <c r="I40" s="11">
        <f t="shared" si="0"/>
        <v>9</v>
      </c>
      <c r="J40" s="2"/>
      <c r="K40" s="2"/>
      <c r="L40" s="2"/>
      <c r="M40" s="12">
        <v>19565715</v>
      </c>
      <c r="N40" s="12">
        <f t="shared" si="1"/>
        <v>19565715</v>
      </c>
    </row>
    <row r="41" spans="1:14" hidden="1" x14ac:dyDescent="0.25">
      <c r="A41" s="4">
        <v>27</v>
      </c>
      <c r="B41" s="3" t="s">
        <v>31</v>
      </c>
      <c r="C41" s="6">
        <v>7972.99</v>
      </c>
      <c r="D41" s="8">
        <v>269</v>
      </c>
      <c r="E41" s="2"/>
      <c r="F41" s="2"/>
      <c r="G41" s="2"/>
      <c r="H41" s="11">
        <v>4</v>
      </c>
      <c r="I41" s="11">
        <f t="shared" si="0"/>
        <v>4</v>
      </c>
      <c r="J41" s="2"/>
      <c r="K41" s="2"/>
      <c r="L41" s="2"/>
      <c r="M41" s="12">
        <v>6261722</v>
      </c>
      <c r="N41" s="12">
        <f t="shared" si="1"/>
        <v>6261722</v>
      </c>
    </row>
    <row r="42" spans="1:14" hidden="1" x14ac:dyDescent="0.25">
      <c r="A42" s="4">
        <v>28</v>
      </c>
      <c r="B42" s="3" t="s">
        <v>32</v>
      </c>
      <c r="C42" s="6">
        <v>972583.42</v>
      </c>
      <c r="D42" s="8">
        <v>36709</v>
      </c>
      <c r="E42" s="2"/>
      <c r="F42" s="2"/>
      <c r="G42" s="2"/>
      <c r="H42" s="11">
        <v>79</v>
      </c>
      <c r="I42" s="11">
        <f t="shared" si="0"/>
        <v>79</v>
      </c>
      <c r="J42" s="2"/>
      <c r="K42" s="2"/>
      <c r="L42" s="2"/>
      <c r="M42" s="12">
        <v>467449953</v>
      </c>
      <c r="N42" s="12">
        <f t="shared" si="1"/>
        <v>467449953</v>
      </c>
    </row>
    <row r="43" spans="1:14" hidden="1" x14ac:dyDescent="0.25">
      <c r="A43" s="4">
        <v>29</v>
      </c>
      <c r="B43" s="3" t="s">
        <v>33</v>
      </c>
      <c r="C43" s="6">
        <v>794.84</v>
      </c>
      <c r="D43" s="8">
        <v>26</v>
      </c>
      <c r="E43" s="2"/>
      <c r="F43" s="2"/>
      <c r="G43" s="2"/>
      <c r="H43" s="11">
        <v>1</v>
      </c>
      <c r="I43" s="11">
        <f t="shared" si="0"/>
        <v>1</v>
      </c>
      <c r="J43" s="2"/>
      <c r="K43" s="2"/>
      <c r="L43" s="2"/>
      <c r="M43" s="12">
        <v>3603754</v>
      </c>
      <c r="N43" s="12">
        <f t="shared" si="1"/>
        <v>3603754</v>
      </c>
    </row>
    <row r="44" spans="1:14" hidden="1" x14ac:dyDescent="0.25">
      <c r="A44" s="4">
        <v>30</v>
      </c>
      <c r="B44" s="3" t="s">
        <v>34</v>
      </c>
      <c r="C44" s="6">
        <v>18733.53</v>
      </c>
      <c r="D44" s="8">
        <v>723</v>
      </c>
      <c r="E44" s="2"/>
      <c r="F44" s="2"/>
      <c r="G44" s="2"/>
      <c r="H44" s="11">
        <v>11</v>
      </c>
      <c r="I44" s="11">
        <f t="shared" si="0"/>
        <v>11</v>
      </c>
      <c r="J44" s="2"/>
      <c r="K44" s="2"/>
      <c r="L44" s="2"/>
      <c r="M44" s="12">
        <v>47745639.850000001</v>
      </c>
      <c r="N44" s="12">
        <f t="shared" si="1"/>
        <v>47745639.850000001</v>
      </c>
    </row>
    <row r="45" spans="1:14" hidden="1" x14ac:dyDescent="0.25">
      <c r="A45" s="4">
        <v>31</v>
      </c>
      <c r="B45" s="3" t="s">
        <v>35</v>
      </c>
      <c r="C45" s="6">
        <v>4124.3999999999996</v>
      </c>
      <c r="D45" s="8">
        <v>196</v>
      </c>
      <c r="E45" s="2"/>
      <c r="F45" s="2"/>
      <c r="G45" s="2"/>
      <c r="H45" s="11">
        <v>5</v>
      </c>
      <c r="I45" s="11">
        <f t="shared" si="0"/>
        <v>5</v>
      </c>
      <c r="J45" s="2"/>
      <c r="K45" s="2"/>
      <c r="L45" s="2"/>
      <c r="M45" s="12">
        <v>10228046</v>
      </c>
      <c r="N45" s="12">
        <f t="shared" si="1"/>
        <v>10228046</v>
      </c>
    </row>
    <row r="46" spans="1:14" hidden="1" x14ac:dyDescent="0.25">
      <c r="A46" s="4">
        <v>32</v>
      </c>
      <c r="B46" s="3" t="s">
        <v>36</v>
      </c>
      <c r="C46" s="6">
        <v>932.9</v>
      </c>
      <c r="D46" s="8">
        <v>56</v>
      </c>
      <c r="E46" s="2"/>
      <c r="F46" s="2"/>
      <c r="G46" s="2"/>
      <c r="H46" s="11">
        <v>2</v>
      </c>
      <c r="I46" s="11">
        <f t="shared" si="0"/>
        <v>2</v>
      </c>
      <c r="J46" s="2"/>
      <c r="K46" s="2"/>
      <c r="L46" s="2"/>
      <c r="M46" s="12">
        <v>4880775</v>
      </c>
      <c r="N46" s="12">
        <f t="shared" si="1"/>
        <v>4880775</v>
      </c>
    </row>
    <row r="47" spans="1:14" hidden="1" x14ac:dyDescent="0.25">
      <c r="A47" s="4">
        <v>33</v>
      </c>
      <c r="B47" s="3" t="s">
        <v>37</v>
      </c>
      <c r="C47" s="6">
        <v>6379.1</v>
      </c>
      <c r="D47" s="8">
        <v>238</v>
      </c>
      <c r="E47" s="2"/>
      <c r="F47" s="2"/>
      <c r="G47" s="2"/>
      <c r="H47" s="11">
        <v>6</v>
      </c>
      <c r="I47" s="11">
        <f t="shared" si="0"/>
        <v>6</v>
      </c>
      <c r="J47" s="2"/>
      <c r="K47" s="2"/>
      <c r="L47" s="2"/>
      <c r="M47" s="12">
        <v>11586473.98</v>
      </c>
      <c r="N47" s="12">
        <f t="shared" si="1"/>
        <v>11586473.98</v>
      </c>
    </row>
    <row r="48" spans="1:14" hidden="1" x14ac:dyDescent="0.25">
      <c r="A48" s="4">
        <v>34</v>
      </c>
      <c r="B48" s="3" t="s">
        <v>38</v>
      </c>
      <c r="C48" s="6">
        <v>17473.7</v>
      </c>
      <c r="D48" s="8">
        <v>654</v>
      </c>
      <c r="E48" s="2"/>
      <c r="F48" s="2"/>
      <c r="G48" s="2"/>
      <c r="H48" s="11">
        <v>6</v>
      </c>
      <c r="I48" s="11">
        <f t="shared" si="0"/>
        <v>6</v>
      </c>
      <c r="J48" s="2"/>
      <c r="K48" s="2"/>
      <c r="L48" s="2"/>
      <c r="M48" s="12">
        <v>35616826.5</v>
      </c>
      <c r="N48" s="12">
        <f t="shared" si="1"/>
        <v>35616826.5</v>
      </c>
    </row>
    <row r="49" spans="1:14" hidden="1" x14ac:dyDescent="0.25">
      <c r="A49" s="4">
        <v>35</v>
      </c>
      <c r="B49" s="3" t="s">
        <v>39</v>
      </c>
      <c r="C49" s="6">
        <v>5323.4</v>
      </c>
      <c r="D49" s="8">
        <v>183</v>
      </c>
      <c r="E49" s="2"/>
      <c r="F49" s="2"/>
      <c r="G49" s="2"/>
      <c r="H49" s="11">
        <v>5</v>
      </c>
      <c r="I49" s="11">
        <f t="shared" si="0"/>
        <v>5</v>
      </c>
      <c r="J49" s="2"/>
      <c r="K49" s="2"/>
      <c r="L49" s="2"/>
      <c r="M49" s="12">
        <v>7153049</v>
      </c>
      <c r="N49" s="12">
        <f t="shared" si="1"/>
        <v>7153049</v>
      </c>
    </row>
    <row r="50" spans="1:14" hidden="1" x14ac:dyDescent="0.25">
      <c r="A50" s="4">
        <v>36</v>
      </c>
      <c r="B50" s="3" t="s">
        <v>40</v>
      </c>
      <c r="C50" s="6">
        <v>3163.4</v>
      </c>
      <c r="D50" s="8">
        <v>132</v>
      </c>
      <c r="E50" s="2"/>
      <c r="F50" s="2"/>
      <c r="G50" s="2"/>
      <c r="H50" s="11">
        <v>5</v>
      </c>
      <c r="I50" s="11">
        <f t="shared" si="0"/>
        <v>5</v>
      </c>
      <c r="J50" s="2"/>
      <c r="K50" s="2"/>
      <c r="L50" s="2"/>
      <c r="M50" s="12">
        <v>9001669.9967999998</v>
      </c>
      <c r="N50" s="12">
        <f t="shared" si="1"/>
        <v>9001669.9967999998</v>
      </c>
    </row>
    <row r="51" spans="1:14" hidden="1" x14ac:dyDescent="0.25">
      <c r="A51" s="4">
        <v>37</v>
      </c>
      <c r="B51" s="3" t="s">
        <v>41</v>
      </c>
      <c r="C51" s="6">
        <v>16768.3</v>
      </c>
      <c r="D51" s="8">
        <v>1071</v>
      </c>
      <c r="E51" s="2"/>
      <c r="F51" s="2"/>
      <c r="G51" s="2"/>
      <c r="H51" s="11">
        <v>12</v>
      </c>
      <c r="I51" s="11">
        <f t="shared" si="0"/>
        <v>12</v>
      </c>
      <c r="J51" s="2"/>
      <c r="K51" s="2"/>
      <c r="L51" s="2"/>
      <c r="M51" s="12">
        <v>27491470.989999998</v>
      </c>
      <c r="N51" s="12">
        <f t="shared" si="1"/>
        <v>27491470.989999998</v>
      </c>
    </row>
    <row r="52" spans="1:14" hidden="1" x14ac:dyDescent="0.25">
      <c r="A52" s="4">
        <v>38</v>
      </c>
      <c r="B52" s="3" t="s">
        <v>42</v>
      </c>
      <c r="C52" s="6">
        <v>1599.4</v>
      </c>
      <c r="D52" s="8">
        <v>65</v>
      </c>
      <c r="E52" s="2"/>
      <c r="F52" s="2"/>
      <c r="G52" s="2"/>
      <c r="H52" s="11">
        <v>2</v>
      </c>
      <c r="I52" s="11">
        <f t="shared" si="0"/>
        <v>2</v>
      </c>
      <c r="J52" s="2"/>
      <c r="K52" s="2"/>
      <c r="L52" s="2"/>
      <c r="M52" s="12">
        <v>1061278</v>
      </c>
      <c r="N52" s="12">
        <f t="shared" si="1"/>
        <v>1061278</v>
      </c>
    </row>
    <row r="53" spans="1:14" hidden="1" x14ac:dyDescent="0.25">
      <c r="A53" s="4">
        <v>39</v>
      </c>
      <c r="B53" s="3" t="s">
        <v>43</v>
      </c>
      <c r="C53" s="6">
        <v>21412.2</v>
      </c>
      <c r="D53" s="8">
        <v>980</v>
      </c>
      <c r="E53" s="2"/>
      <c r="F53" s="2"/>
      <c r="G53" s="2"/>
      <c r="H53" s="11">
        <v>23</v>
      </c>
      <c r="I53" s="11">
        <f t="shared" si="0"/>
        <v>23</v>
      </c>
      <c r="J53" s="2"/>
      <c r="K53" s="2"/>
      <c r="L53" s="2"/>
      <c r="M53" s="12">
        <v>96978644.260000005</v>
      </c>
      <c r="N53" s="12">
        <f t="shared" si="1"/>
        <v>96978644.260000005</v>
      </c>
    </row>
    <row r="54" spans="1:14" hidden="1" x14ac:dyDescent="0.25">
      <c r="A54" s="4">
        <v>40</v>
      </c>
      <c r="B54" s="3" t="s">
        <v>44</v>
      </c>
      <c r="C54" s="6">
        <v>15716.4</v>
      </c>
      <c r="D54" s="8">
        <v>648</v>
      </c>
      <c r="E54" s="2"/>
      <c r="F54" s="2"/>
      <c r="G54" s="2"/>
      <c r="H54" s="11">
        <v>12</v>
      </c>
      <c r="I54" s="11">
        <f t="shared" si="0"/>
        <v>12</v>
      </c>
      <c r="J54" s="2"/>
      <c r="K54" s="2"/>
      <c r="L54" s="2"/>
      <c r="M54" s="12">
        <v>21750276.069600001</v>
      </c>
      <c r="N54" s="12">
        <f t="shared" si="1"/>
        <v>21750276.069600001</v>
      </c>
    </row>
    <row r="56" spans="1:14" x14ac:dyDescent="0.25">
      <c r="B56" s="5"/>
    </row>
  </sheetData>
  <mergeCells count="12">
    <mergeCell ref="A37:N37"/>
    <mergeCell ref="A33:N33"/>
    <mergeCell ref="A35:N35"/>
    <mergeCell ref="K2:N2"/>
    <mergeCell ref="A4:N4"/>
    <mergeCell ref="A5:N5"/>
    <mergeCell ref="A7:A8"/>
    <mergeCell ref="B7:B8"/>
    <mergeCell ref="C7:C8"/>
    <mergeCell ref="D7:D8"/>
    <mergeCell ref="E7:I7"/>
    <mergeCell ref="J7:N7"/>
  </mergeCells>
  <printOptions horizontalCentered="1"/>
  <pageMargins left="0.31496062992125984" right="0.23622047244094491" top="0.6692913385826772" bottom="0.27559055118110237" header="0.31496062992125984" footer="0.31496062992125984"/>
  <pageSetup paperSize="9" scale="60" fitToHeight="111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Пр. 1 17г</vt:lpstr>
      <vt:lpstr>Пр. 2</vt:lpstr>
      <vt:lpstr>Пр. 3</vt:lpstr>
      <vt:lpstr>'Пр. 1 17г'!Заголовки_для_печати</vt:lpstr>
      <vt:lpstr>'Пр. 2'!Заголовки_для_печати</vt:lpstr>
      <vt:lpstr>'Пр. 1 17г'!Область_печати</vt:lpstr>
      <vt:lpstr>'Пр. 2'!Область_печати</vt:lpstr>
      <vt:lpstr>'Пр. 3'!Область_печати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lastPrinted>2019-09-27T06:37:58Z</cp:lastPrinted>
  <dcterms:created xsi:type="dcterms:W3CDTF">2013-03-27T09:08:36Z</dcterms:created>
  <dcterms:modified xsi:type="dcterms:W3CDTF">2022-02-24T14:15:55Z</dcterms:modified>
  <cp:category/>
</cp:coreProperties>
</file>